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600" windowHeight="9780"/>
  </bookViews>
  <sheets>
    <sheet name="Приложение 2" sheetId="1" r:id="rId1"/>
  </sheets>
  <definedNames>
    <definedName name="_xlnm._FilterDatabase" localSheetId="0" hidden="1">'Приложение 2'!$A$7:$J$179</definedName>
    <definedName name="_xlnm.Print_Area" localSheetId="0">'Приложение 2'!$A$1:$L$179</definedName>
  </definedNames>
  <calcPr calcId="124519"/>
</workbook>
</file>

<file path=xl/calcChain.xml><?xml version="1.0" encoding="utf-8"?>
<calcChain xmlns="http://schemas.openxmlformats.org/spreadsheetml/2006/main">
  <c r="K97" i="1"/>
  <c r="J97"/>
  <c r="L98"/>
  <c r="L99"/>
  <c r="L100"/>
  <c r="L101"/>
  <c r="K98"/>
  <c r="K99"/>
  <c r="K100"/>
  <c r="J98"/>
  <c r="J99"/>
  <c r="J100"/>
  <c r="K93" l="1"/>
  <c r="J171"/>
  <c r="J174"/>
  <c r="L172"/>
  <c r="L173"/>
  <c r="K172"/>
  <c r="J172"/>
  <c r="L147"/>
  <c r="K146"/>
  <c r="K145" s="1"/>
  <c r="J146"/>
  <c r="L146" s="1"/>
  <c r="L131"/>
  <c r="K129"/>
  <c r="K130"/>
  <c r="J130"/>
  <c r="J129" s="1"/>
  <c r="L124"/>
  <c r="J123"/>
  <c r="J122" s="1"/>
  <c r="K114"/>
  <c r="J114"/>
  <c r="L116"/>
  <c r="L76"/>
  <c r="K75"/>
  <c r="K74" s="1"/>
  <c r="J75"/>
  <c r="J74" s="1"/>
  <c r="K144" l="1"/>
  <c r="J145"/>
  <c r="L129"/>
  <c r="L130"/>
  <c r="L123"/>
  <c r="L122"/>
  <c r="L75"/>
  <c r="L74"/>
  <c r="J144" l="1"/>
  <c r="L145"/>
  <c r="L34"/>
  <c r="K32"/>
  <c r="K33"/>
  <c r="J33"/>
  <c r="J32" s="1"/>
  <c r="J31" s="1"/>
  <c r="K18"/>
  <c r="J18"/>
  <c r="K149"/>
  <c r="K174"/>
  <c r="K171" s="1"/>
  <c r="K177"/>
  <c r="J177"/>
  <c r="K108"/>
  <c r="J108"/>
  <c r="J143" l="1"/>
  <c r="L144"/>
  <c r="L33"/>
  <c r="L32"/>
  <c r="K31"/>
  <c r="L31" s="1"/>
  <c r="K54"/>
  <c r="J54"/>
  <c r="J93" l="1"/>
  <c r="L160"/>
  <c r="L128"/>
  <c r="K127"/>
  <c r="K126" s="1"/>
  <c r="J127"/>
  <c r="J126" s="1"/>
  <c r="L127" l="1"/>
  <c r="L15" l="1"/>
  <c r="L19"/>
  <c r="L20"/>
  <c r="L21"/>
  <c r="L23"/>
  <c r="L26"/>
  <c r="L30"/>
  <c r="L38"/>
  <c r="L42"/>
  <c r="L45"/>
  <c r="L50"/>
  <c r="L56"/>
  <c r="L58"/>
  <c r="L63"/>
  <c r="L66"/>
  <c r="L70"/>
  <c r="L72"/>
  <c r="L83"/>
  <c r="L87"/>
  <c r="L89"/>
  <c r="L94"/>
  <c r="L96"/>
  <c r="L109"/>
  <c r="L112"/>
  <c r="L115"/>
  <c r="L119"/>
  <c r="L134"/>
  <c r="L136"/>
  <c r="L141"/>
  <c r="L150"/>
  <c r="L152"/>
  <c r="L158"/>
  <c r="L167"/>
  <c r="L176"/>
  <c r="L177"/>
  <c r="L178"/>
  <c r="K62"/>
  <c r="K61" s="1"/>
  <c r="K57"/>
  <c r="K55"/>
  <c r="K65"/>
  <c r="K64" s="1"/>
  <c r="K69"/>
  <c r="K71"/>
  <c r="K78"/>
  <c r="K80"/>
  <c r="K82"/>
  <c r="K86"/>
  <c r="K88"/>
  <c r="K95"/>
  <c r="K92" s="1"/>
  <c r="K111"/>
  <c r="K110" s="1"/>
  <c r="K113"/>
  <c r="K118"/>
  <c r="K117" s="1"/>
  <c r="K133"/>
  <c r="K135"/>
  <c r="K140"/>
  <c r="K139" s="1"/>
  <c r="K151"/>
  <c r="K148" s="1"/>
  <c r="K143" s="1"/>
  <c r="K156"/>
  <c r="K159"/>
  <c r="K161"/>
  <c r="K166"/>
  <c r="K165" s="1"/>
  <c r="K49"/>
  <c r="K48" s="1"/>
  <c r="K44"/>
  <c r="K43" s="1"/>
  <c r="K37"/>
  <c r="K41"/>
  <c r="K40" s="1"/>
  <c r="K22"/>
  <c r="K25"/>
  <c r="K24" s="1"/>
  <c r="K29"/>
  <c r="K28" s="1"/>
  <c r="K14"/>
  <c r="K13" s="1"/>
  <c r="K12" s="1"/>
  <c r="K11" s="1"/>
  <c r="Q8"/>
  <c r="K155" l="1"/>
  <c r="K91"/>
  <c r="K85"/>
  <c r="K84" s="1"/>
  <c r="K77"/>
  <c r="K73" s="1"/>
  <c r="K17"/>
  <c r="K142"/>
  <c r="K36"/>
  <c r="K35" s="1"/>
  <c r="J107"/>
  <c r="J106" s="1"/>
  <c r="K107"/>
  <c r="K106" s="1"/>
  <c r="K105" s="1"/>
  <c r="K68"/>
  <c r="K67" s="1"/>
  <c r="L108"/>
  <c r="K27"/>
  <c r="K164"/>
  <c r="K163" s="1"/>
  <c r="K170"/>
  <c r="K169" s="1"/>
  <c r="K168" s="1"/>
  <c r="K132"/>
  <c r="K138"/>
  <c r="K137"/>
  <c r="K39"/>
  <c r="K125" l="1"/>
  <c r="L107"/>
  <c r="L106"/>
  <c r="K60"/>
  <c r="K154"/>
  <c r="K103"/>
  <c r="K102" s="1"/>
  <c r="K53"/>
  <c r="K16"/>
  <c r="K10" s="1"/>
  <c r="P8"/>
  <c r="O8"/>
  <c r="L51"/>
  <c r="K121" l="1"/>
  <c r="K120" s="1"/>
  <c r="K59"/>
  <c r="K153"/>
  <c r="K52"/>
  <c r="K47"/>
  <c r="J62"/>
  <c r="L62" l="1"/>
  <c r="J61"/>
  <c r="K90"/>
  <c r="K46"/>
  <c r="K9" l="1"/>
  <c r="L126"/>
  <c r="L61"/>
  <c r="L81"/>
  <c r="N8"/>
  <c r="J125" l="1"/>
  <c r="J121" s="1"/>
  <c r="J156"/>
  <c r="L157"/>
  <c r="K8"/>
  <c r="M8"/>
  <c r="L79"/>
  <c r="J133"/>
  <c r="L133" s="1"/>
  <c r="J135"/>
  <c r="L135" s="1"/>
  <c r="J71"/>
  <c r="L71" s="1"/>
  <c r="J44"/>
  <c r="J43" s="1"/>
  <c r="L121" l="1"/>
  <c r="J120"/>
  <c r="L156"/>
  <c r="L114"/>
  <c r="J113"/>
  <c r="L44"/>
  <c r="L43"/>
  <c r="L125"/>
  <c r="J132"/>
  <c r="L120" l="1"/>
  <c r="L132"/>
  <c r="J88"/>
  <c r="L88" s="1"/>
  <c r="J166"/>
  <c r="J165" s="1"/>
  <c r="J140"/>
  <c r="J139" s="1"/>
  <c r="J151"/>
  <c r="L151" s="1"/>
  <c r="J149"/>
  <c r="J86"/>
  <c r="J57"/>
  <c r="J49"/>
  <c r="J48" s="1"/>
  <c r="J22"/>
  <c r="J29"/>
  <c r="J28" s="1"/>
  <c r="L149" l="1"/>
  <c r="J148"/>
  <c r="L86"/>
  <c r="J85"/>
  <c r="L22"/>
  <c r="L29"/>
  <c r="L166"/>
  <c r="L57"/>
  <c r="L140"/>
  <c r="L49"/>
  <c r="L85" l="1"/>
  <c r="J84"/>
  <c r="J47"/>
  <c r="L48"/>
  <c r="J138"/>
  <c r="L138" s="1"/>
  <c r="L139"/>
  <c r="J137"/>
  <c r="L137" s="1"/>
  <c r="J164"/>
  <c r="L165"/>
  <c r="J27"/>
  <c r="L27" s="1"/>
  <c r="L28"/>
  <c r="L148"/>
  <c r="J159"/>
  <c r="J118"/>
  <c r="J111"/>
  <c r="J110" s="1"/>
  <c r="J95"/>
  <c r="J92" s="1"/>
  <c r="J80"/>
  <c r="L80" s="1"/>
  <c r="J82"/>
  <c r="L82" s="1"/>
  <c r="L159" l="1"/>
  <c r="J155"/>
  <c r="L95"/>
  <c r="L93"/>
  <c r="J117"/>
  <c r="J105" s="1"/>
  <c r="L118"/>
  <c r="L143"/>
  <c r="J142"/>
  <c r="L142" s="1"/>
  <c r="L164"/>
  <c r="J163"/>
  <c r="L163" s="1"/>
  <c r="L111"/>
  <c r="J161"/>
  <c r="L161" s="1"/>
  <c r="L162"/>
  <c r="L47"/>
  <c r="J46"/>
  <c r="L46" s="1"/>
  <c r="L155" l="1"/>
  <c r="J91"/>
  <c r="L91" s="1"/>
  <c r="L117"/>
  <c r="L113"/>
  <c r="J103"/>
  <c r="J102" s="1"/>
  <c r="L104"/>
  <c r="L92"/>
  <c r="J78"/>
  <c r="J77" s="1"/>
  <c r="J73" s="1"/>
  <c r="J65"/>
  <c r="J64" s="1"/>
  <c r="L102" l="1"/>
  <c r="J154"/>
  <c r="J153" s="1"/>
  <c r="L153" s="1"/>
  <c r="L110"/>
  <c r="L78"/>
  <c r="L97"/>
  <c r="L103"/>
  <c r="L65"/>
  <c r="J14"/>
  <c r="J25"/>
  <c r="J37"/>
  <c r="J36" s="1"/>
  <c r="J41"/>
  <c r="J40" s="1"/>
  <c r="L175"/>
  <c r="J69"/>
  <c r="L69" s="1"/>
  <c r="J55"/>
  <c r="L154" l="1"/>
  <c r="J90"/>
  <c r="L90" s="1"/>
  <c r="L105"/>
  <c r="L64"/>
  <c r="J24"/>
  <c r="L24" s="1"/>
  <c r="L25"/>
  <c r="L55"/>
  <c r="J13"/>
  <c r="L14"/>
  <c r="L41"/>
  <c r="L37"/>
  <c r="J68"/>
  <c r="L84"/>
  <c r="L68" l="1"/>
  <c r="J67"/>
  <c r="J17"/>
  <c r="J60"/>
  <c r="L60" s="1"/>
  <c r="J12"/>
  <c r="L13"/>
  <c r="L174"/>
  <c r="L77"/>
  <c r="L73"/>
  <c r="L18"/>
  <c r="L67" l="1"/>
  <c r="L54"/>
  <c r="J53"/>
  <c r="J170"/>
  <c r="L171"/>
  <c r="J11"/>
  <c r="L11" s="1"/>
  <c r="L12"/>
  <c r="L40"/>
  <c r="J39"/>
  <c r="L39" s="1"/>
  <c r="J35"/>
  <c r="L35" s="1"/>
  <c r="L36"/>
  <c r="J59"/>
  <c r="L59" s="1"/>
  <c r="L53" l="1"/>
  <c r="J52"/>
  <c r="L52" s="1"/>
  <c r="J169"/>
  <c r="L170"/>
  <c r="J16"/>
  <c r="J10" s="1"/>
  <c r="L17"/>
  <c r="J168" l="1"/>
  <c r="L168" s="1"/>
  <c r="L169"/>
  <c r="L16"/>
  <c r="L10" l="1"/>
  <c r="J9"/>
  <c r="J8" s="1"/>
  <c r="L9" l="1"/>
  <c r="L8" l="1"/>
  <c r="M7"/>
</calcChain>
</file>

<file path=xl/sharedStrings.xml><?xml version="1.0" encoding="utf-8"?>
<sst xmlns="http://schemas.openxmlformats.org/spreadsheetml/2006/main" count="1393" uniqueCount="210">
  <si>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</si>
  <si>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</si>
  <si>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</si>
  <si>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</si>
  <si>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</si>
  <si>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</si>
  <si>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</si>
  <si>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</si>
  <si>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</si>
  <si>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</si>
  <si>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</si>
  <si>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</si>
  <si>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Уплата налога на имущество организаций, земельного и транспортного налогов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</si>
  <si>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</si>
  <si>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</si>
  <si>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</si>
  <si>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общегосударственного характера 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</si>
  <si>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</si>
  <si>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</si>
  <si>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</si>
  <si>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</si>
  <si>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</si>
  <si>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</si>
  <si>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</si>
  <si>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</si>
  <si>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</si>
  <si>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</si>
  <si>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</si>
  <si>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</si>
  <si>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</si>
  <si>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</si>
  <si>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</si>
  <si>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</si>
  <si>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</si>
  <si>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400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</si>
  <si>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</si>
  <si>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</si>
  <si>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</si>
  <si>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</si>
  <si>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</si>
  <si>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</si>
  <si>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Оценка недвижимости, признание прав и регулирование отношений по государственной и муниципальной собственности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</si>
  <si>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</si>
  <si>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</si>
  <si>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</si>
  <si>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</si>
  <si>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</si>
  <si>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</si>
  <si>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</si>
  <si>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</si>
  <si>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</si>
  <si>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</si>
  <si>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</si>
  <si>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</si>
  <si>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</si>
  <si>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</si>
  <si>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</si>
  <si>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</si>
  <si>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</si>
  <si>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</si>
  <si>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</si>
  <si>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</si>
  <si>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</si>
  <si>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</si>
  <si>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</si>
  <si>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</si>
  <si>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</si>
  <si>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</si>
  <si>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</si>
  <si>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</si>
  <si>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</si>
  <si>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</si>
  <si>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</si>
  <si>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</si>
  <si>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</si>
  <si>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</si>
  <si>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</si>
  <si>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</si>
  <si>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</si>
  <si>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</si>
  <si>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</si>
  <si>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</si>
  <si>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</si>
  <si>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</si>
  <si>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</si>
  <si>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</si>
  <si>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</si>
  <si>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</si>
  <si>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</si>
  <si>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</si>
  <si>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</si>
  <si>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</si>
  <si>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</si>
  <si>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</si>
  <si>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</si>
  <si>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</si>
  <si>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</si>
  <si>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</si>
  <si>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</si>
  <si>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</si>
  <si>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</si>
  <si>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</si>
  <si>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</si>
  <si>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</si>
  <si>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</si>
  <si>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</si>
  <si>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</si>
  <si>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</si>
  <si>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</si>
  <si>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</si>
  <si>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</si>
  <si>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</si>
  <si>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</si>
  <si>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</si>
  <si>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</si>
  <si>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</si>
  <si>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</si>
  <si>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</si>
  <si>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</si>
  <si>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</si>
  <si>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</si>
  <si>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</si>
  <si>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</si>
  <si>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</si>
  <si>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</si>
  <si>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</si>
  <si>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</si>
  <si>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</si>
  <si>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</si>
  <si>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</si>
  <si>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</si>
  <si>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Глава Кусинского городского поселения                                         В.Г. Васенев</t>
  </si>
  <si>
    <t xml:space="preserve">В рамках подпрограммы «Модернизация объектов коммунальной инфраструктуры» </t>
  </si>
  <si>
    <t>Строительстов газопроводов и газовых сетей</t>
  </si>
  <si>
    <t>Капитальные вложения в объекты государственной (муниципальной) собственности</t>
  </si>
  <si>
    <t>3</t>
  </si>
  <si>
    <t>14</t>
  </si>
  <si>
    <t>L0160</t>
  </si>
  <si>
    <t>Расходы за счет субсидий местным бюджетам для софинансирования расходных обязательст возникающих при выполнении полномочий органов местного самоуправления по вопросам местного значения</t>
  </si>
  <si>
    <t>Реконструкция и капитальный ремонт гтдротехнических сооружений в целях обеспечения безопасности гидротехнических сооружений</t>
  </si>
  <si>
    <t>В %</t>
  </si>
  <si>
    <t xml:space="preserve">Таблица № 2
  </t>
  </si>
  <si>
    <t>32</t>
  </si>
  <si>
    <t>99010</t>
  </si>
  <si>
    <t>99000</t>
  </si>
  <si>
    <t>99770</t>
  </si>
  <si>
    <t>07070</t>
  </si>
  <si>
    <t>Муниципальная программа "Управление муниципальным имуществом и земельными ресурсами Кусинского городского поселения"</t>
  </si>
  <si>
    <t>99080</t>
  </si>
  <si>
    <t>Премии и иные поощрения на территории муниципального образования</t>
  </si>
  <si>
    <t>Муниципальная программа "Охрана окружающей среды в Кусинском муниципальном районе"</t>
  </si>
  <si>
    <t>Муниципальная программа "Транспортное обслуживание населения Кусинского городского поселения"</t>
  </si>
  <si>
    <t>65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</si>
  <si>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</si>
  <si>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</si>
  <si>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</si>
  <si>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Целевая программа "Развитие дорожного хозяйства Кусинского городского поселения"</t>
  </si>
  <si>
    <t>82002</t>
  </si>
  <si>
    <t>82003</t>
  </si>
  <si>
    <t>Муниципальная программа "Модернизация жилищно-коммунального хозяйства на территории Кусинского городского поселения"</t>
  </si>
  <si>
    <t>Муниципальная программа «Обеспечение доступным и комфортным жильем- граждан Российской Федерации» в Кусинском муниципальном районе</t>
  </si>
  <si>
    <t>Закупка товаров, работ и услуг для государственных (муниципальных) нужд</t>
  </si>
  <si>
    <t>66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</si>
  <si>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</si>
  <si>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F2</t>
  </si>
  <si>
    <t>55550</t>
  </si>
  <si>
    <t>Муниципальная программа «Благоустройство населенных пунктов Кусинского муниципального района"</t>
  </si>
  <si>
    <t>Реализация программ формирования современной городской среды</t>
  </si>
  <si>
    <t>Муниципальная целевая комплексная программа "Благоустройство территории Кусинского городского поселения"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</si>
  <si>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</si>
  <si>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</si>
  <si>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S4050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</si>
  <si>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</si>
  <si>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</si>
  <si>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</si>
  <si>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</si>
  <si>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</si>
  <si>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95491</t>
  </si>
  <si>
    <t>95492</t>
  </si>
  <si>
    <t>Уплата налогов</t>
  </si>
  <si>
    <t>Утверждено на 2020 год</t>
  </si>
  <si>
    <t>99140</t>
  </si>
  <si>
    <t>Обеспечение проведение выборов и референдумов</t>
  </si>
  <si>
    <t>Проведение выборов в законодательные (представительные) органы местного самоуправления</t>
  </si>
  <si>
    <t>Закупка товаров, работ и услуг для  государственных (муниципальных) нужд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</si>
  <si>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</si>
  <si>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</si>
  <si>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</si>
  <si>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</si>
  <si>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S6050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</si>
  <si>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</si>
  <si>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>В рамках подпрограммы "Подготовка земельных участков для освоения в целях жилищного строительства"</t>
  </si>
  <si>
    <t>2</t>
  </si>
  <si>
    <t>Подготовка документов территориального планирования, градостроительного зонирования и документации по планировке территории муниципальных образований Челябинской области"</t>
  </si>
  <si>
    <t>S4010</t>
  </si>
  <si>
    <t>Обустройство мест массового отдыха населения (городских парков)</t>
  </si>
  <si>
    <t>S5030</t>
  </si>
  <si>
    <t xml:space="preserve">Муниципальная программа "Развитие культуры и туризма в Кусинском муниципальном районе" </t>
  </si>
  <si>
    <t>15</t>
  </si>
  <si>
    <t>В рамках подпрограммы "Сохранение и развитие культурно-досуговой сферы"</t>
  </si>
  <si>
    <t>1</t>
  </si>
  <si>
    <t>Мероприятия в области культурно-досуговой сферы</t>
  </si>
  <si>
    <t>60013</t>
  </si>
  <si>
    <t>Председатель представительного органа муниципального образования</t>
  </si>
  <si>
    <t>21100</t>
  </si>
  <si>
    <t xml:space="preserve">Ведомственная структура расходов
бюджета Кусинского городского поселения за 1 полугодие 2020 год </t>
  </si>
  <si>
    <t>Исполнено за 1 полугодие 2020</t>
  </si>
  <si>
    <t>Муниципальная программа «Обеспечение доступным и комфортным жильем- граждан Российской Федерации» в Кусинском муниципальном районе"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</si>
  <si>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</si>
  <si>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S4060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</si>
</sst>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top"/>
    </xf>
    <xf numFmtId="49" fontId="4" fillId="3" borderId="1" xfId="0" applyNumberFormat="1" applyFont="1" applyFill="1" applyBorder="1" applyAlignment="1">
      <alignment horizontal="center" vertical="center" textRotation="90" wrapText="1" readingOrder="1"/>
    </xf>
    <xf numFmtId="0" fontId="4" fillId="3" borderId="1" xfId="0" applyFont="1" applyFill="1" applyBorder="1" applyAlignment="1">
      <alignment horizontal="left" vertical="top"/>
    </xf>
    <xf numFmtId="0" fontId="2" fillId="3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0" fontId="7" fillId="3" borderId="0" xfId="0" applyFont="1" applyFill="1"/>
    <xf numFmtId="4" fontId="2" fillId="3" borderId="0" xfId="0" applyNumberFormat="1" applyFont="1" applyFill="1" applyAlignment="1">
      <alignment horizontal="right" vertical="center"/>
    </xf>
    <xf numFmtId="0" fontId="4" fillId="3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4" fillId="3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3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right" vertical="top"/>
    </xf>
    <xf numFmtId="49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3" fillId="3" borderId="0" xfId="0" applyNumberFormat="1" applyFont="1" applyFill="1"/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4" fontId="9" fillId="3" borderId="0" xfId="0" applyNumberFormat="1" applyFont="1" applyFill="1"/>
    <xf numFmtId="0" fontId="9" fillId="3" borderId="0" xfId="0" applyFont="1" applyFill="1"/>
    <xf numFmtId="0" fontId="4" fillId="3" borderId="0" xfId="0" applyFont="1" applyFill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top"/>
    </xf>
    <xf numFmtId="49" fontId="10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justify" vertical="top" wrapText="1"/>
    </xf>
    <xf numFmtId="0" fontId="4" fillId="3" borderId="0" xfId="0" applyFont="1" applyFill="1" applyAlignment="1">
      <alignment horizontal="right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textRotation="90" wrapText="1" readingOrder="1"/>
    </xf>
    <xf numFmtId="0" fontId="4" fillId="3" borderId="1" xfId="0" applyFont="1" applyFill="1" applyBorder="1" applyAlignment="1">
      <alignment horizontal="center" vertical="center" textRotation="90" wrapText="1" readingOrder="1"/>
    </xf>
    <xf numFmtId="14" fontId="3" fillId="3" borderId="0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readingOrder="1"/>
    </xf>
    <xf numFmtId="49" fontId="4" fillId="3" borderId="1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9"/>
  <sheetViews>
    <sheetView tabSelected="1" view="pageBreakPreview" topLeftCell="A25" zoomScale="73" zoomScaleNormal="85" zoomScaleSheetLayoutView="73" workbookViewId="0">
      <selection activeCell="K177" sqref="K177"/>
    </sheetView>
  </sheetViews>
  <sheetFormatPr defaultRowHeight="18"/>
  <cols>
    <col min="1" max="1" width="91.7109375" style="4" customWidth="1"/>
    <col min="2" max="2" width="8.140625" style="3" customWidth="1"/>
    <col min="3" max="3" width="6.7109375" style="3" customWidth="1"/>
    <col min="4" max="4" width="7" style="3" customWidth="1"/>
    <col min="5" max="5" width="8.28515625" style="3" customWidth="1"/>
    <col min="6" max="6" width="5.7109375" style="3" customWidth="1"/>
    <col min="7" max="7" width="7.7109375" style="3" customWidth="1"/>
    <col min="8" max="8" width="10.5703125" style="3" customWidth="1"/>
    <col min="9" max="9" width="7" style="3" customWidth="1"/>
    <col min="10" max="10" width="19.140625" style="3" customWidth="1"/>
    <col min="11" max="11" width="17.7109375" style="3" customWidth="1"/>
    <col min="12" max="12" width="9.85546875" style="3" customWidth="1"/>
    <col min="13" max="13" width="19.7109375" style="1" customWidth="1"/>
    <col min="14" max="14" width="15.85546875" style="1" customWidth="1"/>
    <col min="15" max="15" width="16.140625" style="1" customWidth="1"/>
    <col min="16" max="16" width="14.28515625" style="1" customWidth="1"/>
    <col min="17" max="17" width="12.42578125" style="1" bestFit="1" customWidth="1"/>
    <col min="18" max="16384" width="9.140625" style="1"/>
  </cols>
  <sheetData>
    <row r="1" spans="1:17" ht="20.25" customHeight="1">
      <c r="A1" s="48" t="s">
        <v>141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7" ht="15" customHeight="1">
      <c r="A2" s="2"/>
    </row>
    <row r="3" spans="1:17" ht="66" customHeight="1">
      <c r="A3" s="50" t="s">
        <v>205</v>
      </c>
      <c r="B3" s="50"/>
      <c r="C3" s="50"/>
      <c r="D3" s="50"/>
      <c r="E3" s="50"/>
      <c r="F3" s="50"/>
      <c r="G3" s="50"/>
      <c r="H3" s="50"/>
      <c r="I3" s="50"/>
      <c r="J3" s="50"/>
      <c r="K3" s="43"/>
      <c r="L3" s="43"/>
    </row>
    <row r="4" spans="1:17" ht="19.5" customHeight="1">
      <c r="J4" s="15" t="s">
        <v>80</v>
      </c>
      <c r="K4" s="15"/>
      <c r="L4" s="15"/>
    </row>
    <row r="5" spans="1:17" ht="28.5" customHeight="1">
      <c r="A5" s="56" t="s">
        <v>73</v>
      </c>
      <c r="B5" s="57" t="s">
        <v>77</v>
      </c>
      <c r="C5" s="58"/>
      <c r="D5" s="58"/>
      <c r="E5" s="58"/>
      <c r="F5" s="58"/>
      <c r="G5" s="58"/>
      <c r="H5" s="58"/>
      <c r="I5" s="58"/>
      <c r="J5" s="51" t="s">
        <v>180</v>
      </c>
      <c r="K5" s="60" t="s">
        <v>206</v>
      </c>
      <c r="L5" s="60" t="s">
        <v>140</v>
      </c>
    </row>
    <row r="6" spans="1:17" ht="28.5" customHeight="1">
      <c r="A6" s="56"/>
      <c r="B6" s="53" t="s">
        <v>72</v>
      </c>
      <c r="C6" s="52" t="s">
        <v>71</v>
      </c>
      <c r="D6" s="52" t="s">
        <v>70</v>
      </c>
      <c r="E6" s="59" t="s">
        <v>69</v>
      </c>
      <c r="F6" s="59"/>
      <c r="G6" s="59"/>
      <c r="H6" s="59"/>
      <c r="I6" s="52" t="s">
        <v>68</v>
      </c>
      <c r="J6" s="51"/>
      <c r="K6" s="61"/>
      <c r="L6" s="61"/>
      <c r="M6" s="54">
        <v>42759</v>
      </c>
      <c r="N6" s="55"/>
    </row>
    <row r="7" spans="1:17" ht="147" customHeight="1">
      <c r="A7" s="56"/>
      <c r="B7" s="53"/>
      <c r="C7" s="52"/>
      <c r="D7" s="52"/>
      <c r="E7" s="5" t="s">
        <v>67</v>
      </c>
      <c r="F7" s="5" t="s">
        <v>66</v>
      </c>
      <c r="G7" s="5" t="s">
        <v>65</v>
      </c>
      <c r="H7" s="5" t="s">
        <v>64</v>
      </c>
      <c r="I7" s="52"/>
      <c r="J7" s="51"/>
      <c r="K7" s="62"/>
      <c r="L7" s="62"/>
      <c r="M7" s="41">
        <f>J8-M8</f>
        <v>127130797.05</v>
      </c>
      <c r="N7" s="42"/>
    </row>
    <row r="8" spans="1:17" ht="18.75">
      <c r="A8" s="6" t="s">
        <v>63</v>
      </c>
      <c r="B8" s="23"/>
      <c r="C8" s="24"/>
      <c r="D8" s="24"/>
      <c r="E8" s="24"/>
      <c r="F8" s="24"/>
      <c r="G8" s="24"/>
      <c r="H8" s="24"/>
      <c r="I8" s="24"/>
      <c r="J8" s="25">
        <f>J9+J168</f>
        <v>128972015.27</v>
      </c>
      <c r="K8" s="25">
        <f>K9+K168</f>
        <v>47446940.420000002</v>
      </c>
      <c r="L8" s="44">
        <f>K8/J8*100</f>
        <v>36.788554726907932</v>
      </c>
      <c r="M8" s="42">
        <f>SUM(M9:M178)</f>
        <v>1841218.22</v>
      </c>
      <c r="N8" s="42">
        <f>SUM(N9:N178)</f>
        <v>60645271</v>
      </c>
      <c r="O8" s="42">
        <f>SUM(O9:O178)</f>
        <v>-100</v>
      </c>
      <c r="P8" s="42">
        <f>SUM(P9:P178)</f>
        <v>0</v>
      </c>
      <c r="Q8" s="42">
        <f>SUM(Q9:Q178)</f>
        <v>4648700</v>
      </c>
    </row>
    <row r="9" spans="1:17" ht="18.75">
      <c r="A9" s="16" t="s">
        <v>114</v>
      </c>
      <c r="B9" s="23">
        <v>802</v>
      </c>
      <c r="C9" s="24"/>
      <c r="D9" s="24"/>
      <c r="E9" s="24"/>
      <c r="F9" s="24"/>
      <c r="G9" s="24"/>
      <c r="H9" s="24"/>
      <c r="I9" s="24"/>
      <c r="J9" s="25">
        <f>J10+J52+J59+J90+J153+J46+J137+J142+J163</f>
        <v>127318475.27</v>
      </c>
      <c r="K9" s="25">
        <f>K10+K46+K52+K59+K90+K137+K142+K153+K163</f>
        <v>46668288.050000004</v>
      </c>
      <c r="L9" s="44">
        <f t="shared" ref="L9:L61" si="0">K9/J9*100</f>
        <v>36.654765108545433</v>
      </c>
      <c r="M9" s="42"/>
      <c r="N9" s="42"/>
    </row>
    <row r="10" spans="1:17" s="14" customFormat="1" ht="18.75">
      <c r="A10" s="17" t="s">
        <v>43</v>
      </c>
      <c r="B10" s="23">
        <v>802</v>
      </c>
      <c r="C10" s="26" t="s">
        <v>1</v>
      </c>
      <c r="D10" s="26" t="s">
        <v>7</v>
      </c>
      <c r="E10" s="26" t="s">
        <v>7</v>
      </c>
      <c r="F10" s="26" t="s">
        <v>2</v>
      </c>
      <c r="G10" s="26" t="s">
        <v>7</v>
      </c>
      <c r="H10" s="26" t="s">
        <v>6</v>
      </c>
      <c r="I10" s="26" t="s">
        <v>5</v>
      </c>
      <c r="J10" s="27">
        <f>J11+J16+J27+J31+J35+J39</f>
        <v>12075385.41</v>
      </c>
      <c r="K10" s="27">
        <f>K11+K16+K27+K31+K35+K39</f>
        <v>5563347.0200000005</v>
      </c>
      <c r="L10" s="44">
        <f t="shared" si="0"/>
        <v>46.071796726196588</v>
      </c>
    </row>
    <row r="11" spans="1:17" ht="37.5">
      <c r="A11" s="7" t="s">
        <v>62</v>
      </c>
      <c r="B11" s="28">
        <v>802</v>
      </c>
      <c r="C11" s="29" t="s">
        <v>1</v>
      </c>
      <c r="D11" s="29" t="s">
        <v>19</v>
      </c>
      <c r="E11" s="29" t="s">
        <v>7</v>
      </c>
      <c r="F11" s="29" t="s">
        <v>2</v>
      </c>
      <c r="G11" s="29" t="s">
        <v>7</v>
      </c>
      <c r="H11" s="29" t="s">
        <v>6</v>
      </c>
      <c r="I11" s="29" t="s">
        <v>5</v>
      </c>
      <c r="J11" s="30">
        <f t="shared" ref="J11:K14" si="1">J12</f>
        <v>1285044</v>
      </c>
      <c r="K11" s="30">
        <f t="shared" si="1"/>
        <v>640325.21</v>
      </c>
      <c r="L11" s="44">
        <f t="shared" si="0"/>
        <v>49.829049433326794</v>
      </c>
    </row>
    <row r="12" spans="1:17" ht="18.75">
      <c r="A12" s="7" t="s">
        <v>17</v>
      </c>
      <c r="B12" s="28">
        <v>802</v>
      </c>
      <c r="C12" s="29" t="s">
        <v>1</v>
      </c>
      <c r="D12" s="29" t="s">
        <v>19</v>
      </c>
      <c r="E12" s="29" t="s">
        <v>10</v>
      </c>
      <c r="F12" s="29" t="s">
        <v>2</v>
      </c>
      <c r="G12" s="29" t="s">
        <v>7</v>
      </c>
      <c r="H12" s="29" t="s">
        <v>6</v>
      </c>
      <c r="I12" s="29" t="s">
        <v>5</v>
      </c>
      <c r="J12" s="30">
        <f t="shared" si="1"/>
        <v>1285044</v>
      </c>
      <c r="K12" s="30">
        <f t="shared" si="1"/>
        <v>640325.21</v>
      </c>
      <c r="L12" s="44">
        <f t="shared" si="0"/>
        <v>49.829049433326794</v>
      </c>
    </row>
    <row r="13" spans="1:17" ht="18.75">
      <c r="A13" s="7" t="s">
        <v>16</v>
      </c>
      <c r="B13" s="28">
        <v>802</v>
      </c>
      <c r="C13" s="29" t="s">
        <v>1</v>
      </c>
      <c r="D13" s="29" t="s">
        <v>19</v>
      </c>
      <c r="E13" s="29" t="s">
        <v>10</v>
      </c>
      <c r="F13" s="29" t="s">
        <v>2</v>
      </c>
      <c r="G13" s="29" t="s">
        <v>7</v>
      </c>
      <c r="H13" s="29" t="s">
        <v>6</v>
      </c>
      <c r="I13" s="29" t="s">
        <v>5</v>
      </c>
      <c r="J13" s="30">
        <f t="shared" si="1"/>
        <v>1285044</v>
      </c>
      <c r="K13" s="30">
        <f t="shared" si="1"/>
        <v>640325.21</v>
      </c>
      <c r="L13" s="44">
        <f t="shared" si="0"/>
        <v>49.829049433326794</v>
      </c>
    </row>
    <row r="14" spans="1:17" ht="18.75">
      <c r="A14" s="12" t="s">
        <v>61</v>
      </c>
      <c r="B14" s="28">
        <v>802</v>
      </c>
      <c r="C14" s="29" t="s">
        <v>1</v>
      </c>
      <c r="D14" s="29" t="s">
        <v>19</v>
      </c>
      <c r="E14" s="29" t="s">
        <v>10</v>
      </c>
      <c r="F14" s="29" t="s">
        <v>2</v>
      </c>
      <c r="G14" s="29" t="s">
        <v>7</v>
      </c>
      <c r="H14" s="29" t="s">
        <v>143</v>
      </c>
      <c r="I14" s="29" t="s">
        <v>5</v>
      </c>
      <c r="J14" s="30">
        <f t="shared" si="1"/>
        <v>1285044</v>
      </c>
      <c r="K14" s="30">
        <f t="shared" si="1"/>
        <v>640325.21</v>
      </c>
      <c r="L14" s="44">
        <f t="shared" si="0"/>
        <v>49.829049433326794</v>
      </c>
    </row>
    <row r="15" spans="1:17" ht="60.75" customHeight="1">
      <c r="A15" s="12" t="s">
        <v>15</v>
      </c>
      <c r="B15" s="28">
        <v>802</v>
      </c>
      <c r="C15" s="29" t="s">
        <v>1</v>
      </c>
      <c r="D15" s="29" t="s">
        <v>19</v>
      </c>
      <c r="E15" s="29" t="s">
        <v>10</v>
      </c>
      <c r="F15" s="29" t="s">
        <v>2</v>
      </c>
      <c r="G15" s="29" t="s">
        <v>7</v>
      </c>
      <c r="H15" s="29" t="s">
        <v>143</v>
      </c>
      <c r="I15" s="29" t="s">
        <v>14</v>
      </c>
      <c r="J15" s="39">
        <v>1285044</v>
      </c>
      <c r="K15" s="39">
        <v>640325.21</v>
      </c>
      <c r="L15" s="44">
        <f t="shared" si="0"/>
        <v>49.829049433326794</v>
      </c>
    </row>
    <row r="16" spans="1:17" ht="56.25" customHeight="1">
      <c r="A16" s="7" t="s">
        <v>60</v>
      </c>
      <c r="B16" s="28">
        <v>802</v>
      </c>
      <c r="C16" s="29" t="s">
        <v>1</v>
      </c>
      <c r="D16" s="29" t="s">
        <v>13</v>
      </c>
      <c r="E16" s="29" t="s">
        <v>7</v>
      </c>
      <c r="F16" s="29" t="s">
        <v>2</v>
      </c>
      <c r="G16" s="29" t="s">
        <v>7</v>
      </c>
      <c r="H16" s="29" t="s">
        <v>6</v>
      </c>
      <c r="I16" s="29" t="s">
        <v>5</v>
      </c>
      <c r="J16" s="39">
        <f>J17</f>
        <v>9707580</v>
      </c>
      <c r="K16" s="39">
        <f>K17</f>
        <v>4358929.6500000004</v>
      </c>
      <c r="L16" s="44">
        <f t="shared" si="0"/>
        <v>44.902330446929106</v>
      </c>
    </row>
    <row r="17" spans="1:12" ht="18.75">
      <c r="A17" s="7" t="s">
        <v>17</v>
      </c>
      <c r="B17" s="28">
        <v>802</v>
      </c>
      <c r="C17" s="29" t="s">
        <v>1</v>
      </c>
      <c r="D17" s="29" t="s">
        <v>13</v>
      </c>
      <c r="E17" s="29" t="s">
        <v>10</v>
      </c>
      <c r="F17" s="29" t="s">
        <v>2</v>
      </c>
      <c r="G17" s="29" t="s">
        <v>7</v>
      </c>
      <c r="H17" s="29" t="s">
        <v>6</v>
      </c>
      <c r="I17" s="29" t="s">
        <v>5</v>
      </c>
      <c r="J17" s="39">
        <f>J18+J22+J24</f>
        <v>9707580</v>
      </c>
      <c r="K17" s="39">
        <f>K18+K22+K24</f>
        <v>4358929.6500000004</v>
      </c>
      <c r="L17" s="44">
        <f t="shared" si="0"/>
        <v>44.902330446929106</v>
      </c>
    </row>
    <row r="18" spans="1:12" ht="37.5">
      <c r="A18" s="7" t="s">
        <v>75</v>
      </c>
      <c r="B18" s="28">
        <v>802</v>
      </c>
      <c r="C18" s="29" t="s">
        <v>1</v>
      </c>
      <c r="D18" s="29" t="s">
        <v>13</v>
      </c>
      <c r="E18" s="29" t="s">
        <v>10</v>
      </c>
      <c r="F18" s="29" t="s">
        <v>2</v>
      </c>
      <c r="G18" s="29" t="s">
        <v>7</v>
      </c>
      <c r="H18" s="29" t="s">
        <v>144</v>
      </c>
      <c r="I18" s="29" t="s">
        <v>5</v>
      </c>
      <c r="J18" s="39">
        <f>J19+J20+J21</f>
        <v>9537330</v>
      </c>
      <c r="K18" s="39">
        <f>K19+K20+K21</f>
        <v>4327339.6500000004</v>
      </c>
      <c r="L18" s="44">
        <f t="shared" si="0"/>
        <v>45.37265303811445</v>
      </c>
    </row>
    <row r="19" spans="1:12" ht="59.25" customHeight="1">
      <c r="A19" s="12" t="s">
        <v>15</v>
      </c>
      <c r="B19" s="28">
        <v>802</v>
      </c>
      <c r="C19" s="29" t="s">
        <v>1</v>
      </c>
      <c r="D19" s="29" t="s">
        <v>13</v>
      </c>
      <c r="E19" s="29" t="s">
        <v>10</v>
      </c>
      <c r="F19" s="29" t="s">
        <v>2</v>
      </c>
      <c r="G19" s="29" t="s">
        <v>7</v>
      </c>
      <c r="H19" s="29" t="s">
        <v>144</v>
      </c>
      <c r="I19" s="29" t="s">
        <v>14</v>
      </c>
      <c r="J19" s="39">
        <v>7760146</v>
      </c>
      <c r="K19" s="39">
        <v>3691117.09</v>
      </c>
      <c r="L19" s="44">
        <f t="shared" si="0"/>
        <v>47.56504697205439</v>
      </c>
    </row>
    <row r="20" spans="1:12" ht="37.5">
      <c r="A20" s="10" t="s">
        <v>23</v>
      </c>
      <c r="B20" s="28">
        <v>802</v>
      </c>
      <c r="C20" s="29" t="s">
        <v>1</v>
      </c>
      <c r="D20" s="29" t="s">
        <v>13</v>
      </c>
      <c r="E20" s="29" t="s">
        <v>10</v>
      </c>
      <c r="F20" s="29" t="s">
        <v>2</v>
      </c>
      <c r="G20" s="29" t="s">
        <v>7</v>
      </c>
      <c r="H20" s="29" t="s">
        <v>144</v>
      </c>
      <c r="I20" s="29" t="s">
        <v>0</v>
      </c>
      <c r="J20" s="39">
        <v>1737184</v>
      </c>
      <c r="K20" s="39">
        <v>636222.56000000006</v>
      </c>
      <c r="L20" s="44">
        <f t="shared" si="0"/>
        <v>36.623786541897694</v>
      </c>
    </row>
    <row r="21" spans="1:12" ht="18.75">
      <c r="A21" s="12" t="s">
        <v>11</v>
      </c>
      <c r="B21" s="28">
        <v>802</v>
      </c>
      <c r="C21" s="29" t="s">
        <v>1</v>
      </c>
      <c r="D21" s="29" t="s">
        <v>13</v>
      </c>
      <c r="E21" s="29" t="s">
        <v>10</v>
      </c>
      <c r="F21" s="29" t="s">
        <v>2</v>
      </c>
      <c r="G21" s="29" t="s">
        <v>7</v>
      </c>
      <c r="H21" s="29" t="s">
        <v>144</v>
      </c>
      <c r="I21" s="29" t="s">
        <v>9</v>
      </c>
      <c r="J21" s="39">
        <v>40000</v>
      </c>
      <c r="K21" s="39">
        <v>0</v>
      </c>
      <c r="L21" s="44">
        <f t="shared" si="0"/>
        <v>0</v>
      </c>
    </row>
    <row r="22" spans="1:12" ht="57.75" customHeight="1">
      <c r="A22" s="11" t="s">
        <v>119</v>
      </c>
      <c r="B22" s="28">
        <v>802</v>
      </c>
      <c r="C22" s="29" t="s">
        <v>1</v>
      </c>
      <c r="D22" s="29" t="s">
        <v>13</v>
      </c>
      <c r="E22" s="29" t="s">
        <v>10</v>
      </c>
      <c r="F22" s="29" t="s">
        <v>2</v>
      </c>
      <c r="G22" s="29" t="s">
        <v>7</v>
      </c>
      <c r="H22" s="29" t="s">
        <v>118</v>
      </c>
      <c r="I22" s="29" t="s">
        <v>5</v>
      </c>
      <c r="J22" s="39">
        <f>J23</f>
        <v>110000</v>
      </c>
      <c r="K22" s="39">
        <f>K23</f>
        <v>0</v>
      </c>
      <c r="L22" s="44">
        <f t="shared" si="0"/>
        <v>0</v>
      </c>
    </row>
    <row r="23" spans="1:12" ht="18.75">
      <c r="A23" s="11" t="s">
        <v>49</v>
      </c>
      <c r="B23" s="28">
        <v>802</v>
      </c>
      <c r="C23" s="29" t="s">
        <v>1</v>
      </c>
      <c r="D23" s="29" t="s">
        <v>13</v>
      </c>
      <c r="E23" s="29" t="s">
        <v>10</v>
      </c>
      <c r="F23" s="29" t="s">
        <v>2</v>
      </c>
      <c r="G23" s="29" t="s">
        <v>7</v>
      </c>
      <c r="H23" s="29" t="s">
        <v>118</v>
      </c>
      <c r="I23" s="29" t="s">
        <v>48</v>
      </c>
      <c r="J23" s="39">
        <v>110000</v>
      </c>
      <c r="K23" s="39">
        <v>0</v>
      </c>
      <c r="L23" s="44">
        <f t="shared" si="0"/>
        <v>0</v>
      </c>
    </row>
    <row r="24" spans="1:12" ht="37.5">
      <c r="A24" s="12" t="s">
        <v>12</v>
      </c>
      <c r="B24" s="28">
        <v>802</v>
      </c>
      <c r="C24" s="29" t="s">
        <v>1</v>
      </c>
      <c r="D24" s="29" t="s">
        <v>13</v>
      </c>
      <c r="E24" s="29" t="s">
        <v>10</v>
      </c>
      <c r="F24" s="29" t="s">
        <v>2</v>
      </c>
      <c r="G24" s="29" t="s">
        <v>7</v>
      </c>
      <c r="H24" s="29" t="s">
        <v>6</v>
      </c>
      <c r="I24" s="29" t="s">
        <v>5</v>
      </c>
      <c r="J24" s="39">
        <f>J25</f>
        <v>60250</v>
      </c>
      <c r="K24" s="39">
        <f>K25</f>
        <v>31590</v>
      </c>
      <c r="L24" s="44">
        <f t="shared" si="0"/>
        <v>52.431535269709542</v>
      </c>
    </row>
    <row r="25" spans="1:12" ht="37.5">
      <c r="A25" s="7" t="s">
        <v>75</v>
      </c>
      <c r="B25" s="28">
        <v>802</v>
      </c>
      <c r="C25" s="29" t="s">
        <v>1</v>
      </c>
      <c r="D25" s="29" t="s">
        <v>13</v>
      </c>
      <c r="E25" s="29" t="s">
        <v>10</v>
      </c>
      <c r="F25" s="29" t="s">
        <v>2</v>
      </c>
      <c r="G25" s="29" t="s">
        <v>7</v>
      </c>
      <c r="H25" s="29" t="s">
        <v>145</v>
      </c>
      <c r="I25" s="29" t="s">
        <v>5</v>
      </c>
      <c r="J25" s="39">
        <f>J26</f>
        <v>60250</v>
      </c>
      <c r="K25" s="39">
        <f>K26</f>
        <v>31590</v>
      </c>
      <c r="L25" s="44">
        <f t="shared" si="0"/>
        <v>52.431535269709542</v>
      </c>
    </row>
    <row r="26" spans="1:12" ht="18.75">
      <c r="A26" s="12" t="s">
        <v>11</v>
      </c>
      <c r="B26" s="28">
        <v>802</v>
      </c>
      <c r="C26" s="29" t="s">
        <v>1</v>
      </c>
      <c r="D26" s="29" t="s">
        <v>13</v>
      </c>
      <c r="E26" s="29" t="s">
        <v>10</v>
      </c>
      <c r="F26" s="29" t="s">
        <v>2</v>
      </c>
      <c r="G26" s="29" t="s">
        <v>7</v>
      </c>
      <c r="H26" s="29" t="s">
        <v>145</v>
      </c>
      <c r="I26" s="29" t="s">
        <v>9</v>
      </c>
      <c r="J26" s="39">
        <v>60250</v>
      </c>
      <c r="K26" s="39">
        <v>31590</v>
      </c>
      <c r="L26" s="44">
        <f t="shared" si="0"/>
        <v>52.431535269709542</v>
      </c>
    </row>
    <row r="27" spans="1:12" ht="39" customHeight="1">
      <c r="A27" s="18" t="s">
        <v>115</v>
      </c>
      <c r="B27" s="28">
        <v>802</v>
      </c>
      <c r="C27" s="29" t="s">
        <v>1</v>
      </c>
      <c r="D27" s="29" t="s">
        <v>30</v>
      </c>
      <c r="E27" s="29" t="s">
        <v>7</v>
      </c>
      <c r="F27" s="29" t="s">
        <v>2</v>
      </c>
      <c r="G27" s="29" t="s">
        <v>7</v>
      </c>
      <c r="H27" s="29" t="s">
        <v>6</v>
      </c>
      <c r="I27" s="29" t="s">
        <v>5</v>
      </c>
      <c r="J27" s="39">
        <f t="shared" ref="J27:K29" si="2">J28</f>
        <v>391241</v>
      </c>
      <c r="K27" s="39">
        <f t="shared" si="2"/>
        <v>97812</v>
      </c>
      <c r="L27" s="44">
        <f t="shared" si="0"/>
        <v>25.000447294634252</v>
      </c>
    </row>
    <row r="28" spans="1:12" ht="18.75">
      <c r="A28" s="31" t="s">
        <v>17</v>
      </c>
      <c r="B28" s="28">
        <v>802</v>
      </c>
      <c r="C28" s="29" t="s">
        <v>1</v>
      </c>
      <c r="D28" s="29" t="s">
        <v>30</v>
      </c>
      <c r="E28" s="29" t="s">
        <v>10</v>
      </c>
      <c r="F28" s="29" t="s">
        <v>2</v>
      </c>
      <c r="G28" s="29" t="s">
        <v>7</v>
      </c>
      <c r="H28" s="29" t="s">
        <v>6</v>
      </c>
      <c r="I28" s="29" t="s">
        <v>5</v>
      </c>
      <c r="J28" s="39">
        <f>J29</f>
        <v>391241</v>
      </c>
      <c r="K28" s="39">
        <f>K29</f>
        <v>97812</v>
      </c>
      <c r="L28" s="44">
        <f t="shared" si="0"/>
        <v>25.000447294634252</v>
      </c>
    </row>
    <row r="29" spans="1:12" ht="57.75" customHeight="1">
      <c r="A29" s="32" t="s">
        <v>117</v>
      </c>
      <c r="B29" s="28">
        <v>802</v>
      </c>
      <c r="C29" s="29" t="s">
        <v>1</v>
      </c>
      <c r="D29" s="29" t="s">
        <v>30</v>
      </c>
      <c r="E29" s="29" t="s">
        <v>10</v>
      </c>
      <c r="F29" s="29" t="s">
        <v>2</v>
      </c>
      <c r="G29" s="29" t="s">
        <v>7</v>
      </c>
      <c r="H29" s="29" t="s">
        <v>116</v>
      </c>
      <c r="I29" s="29" t="s">
        <v>5</v>
      </c>
      <c r="J29" s="39">
        <f t="shared" si="2"/>
        <v>391241</v>
      </c>
      <c r="K29" s="39">
        <f t="shared" si="2"/>
        <v>97812</v>
      </c>
      <c r="L29" s="44">
        <f t="shared" si="0"/>
        <v>25.000447294634252</v>
      </c>
    </row>
    <row r="30" spans="1:12" ht="18.75">
      <c r="A30" s="33" t="s">
        <v>49</v>
      </c>
      <c r="B30" s="28">
        <v>802</v>
      </c>
      <c r="C30" s="29" t="s">
        <v>1</v>
      </c>
      <c r="D30" s="29" t="s">
        <v>30</v>
      </c>
      <c r="E30" s="29" t="s">
        <v>10</v>
      </c>
      <c r="F30" s="29" t="s">
        <v>2</v>
      </c>
      <c r="G30" s="29" t="s">
        <v>7</v>
      </c>
      <c r="H30" s="29" t="s">
        <v>116</v>
      </c>
      <c r="I30" s="29" t="s">
        <v>48</v>
      </c>
      <c r="J30" s="39">
        <v>391241</v>
      </c>
      <c r="K30" s="39">
        <v>97812</v>
      </c>
      <c r="L30" s="44">
        <f t="shared" si="0"/>
        <v>25.000447294634252</v>
      </c>
    </row>
    <row r="31" spans="1:12" ht="18.75">
      <c r="A31" s="33" t="s">
        <v>182</v>
      </c>
      <c r="B31" s="28">
        <v>802</v>
      </c>
      <c r="C31" s="29" t="s">
        <v>1</v>
      </c>
      <c r="D31" s="29" t="s">
        <v>35</v>
      </c>
      <c r="E31" s="29" t="s">
        <v>7</v>
      </c>
      <c r="F31" s="29" t="s">
        <v>2</v>
      </c>
      <c r="G31" s="29" t="s">
        <v>7</v>
      </c>
      <c r="H31" s="29" t="s">
        <v>6</v>
      </c>
      <c r="I31" s="29" t="s">
        <v>5</v>
      </c>
      <c r="J31" s="39">
        <f t="shared" ref="J31:K33" si="3">J32</f>
        <v>75000</v>
      </c>
      <c r="K31" s="39">
        <f t="shared" si="3"/>
        <v>0</v>
      </c>
      <c r="L31" s="44">
        <f>K31/J31*100</f>
        <v>0</v>
      </c>
    </row>
    <row r="32" spans="1:12" ht="18.75">
      <c r="A32" s="31" t="s">
        <v>17</v>
      </c>
      <c r="B32" s="28">
        <v>802</v>
      </c>
      <c r="C32" s="29" t="s">
        <v>1</v>
      </c>
      <c r="D32" s="29" t="s">
        <v>35</v>
      </c>
      <c r="E32" s="29" t="s">
        <v>10</v>
      </c>
      <c r="F32" s="29" t="s">
        <v>2</v>
      </c>
      <c r="G32" s="29" t="s">
        <v>7</v>
      </c>
      <c r="H32" s="29" t="s">
        <v>6</v>
      </c>
      <c r="I32" s="29" t="s">
        <v>5</v>
      </c>
      <c r="J32" s="39">
        <f t="shared" si="3"/>
        <v>75000</v>
      </c>
      <c r="K32" s="39">
        <f t="shared" si="3"/>
        <v>0</v>
      </c>
      <c r="L32" s="44">
        <f>K32/J32*100</f>
        <v>0</v>
      </c>
    </row>
    <row r="33" spans="1:13" ht="37.5">
      <c r="A33" s="33" t="s">
        <v>183</v>
      </c>
      <c r="B33" s="28">
        <v>802</v>
      </c>
      <c r="C33" s="29" t="s">
        <v>1</v>
      </c>
      <c r="D33" s="29" t="s">
        <v>35</v>
      </c>
      <c r="E33" s="29" t="s">
        <v>10</v>
      </c>
      <c r="F33" s="29" t="s">
        <v>2</v>
      </c>
      <c r="G33" s="29" t="s">
        <v>7</v>
      </c>
      <c r="H33" s="29" t="s">
        <v>181</v>
      </c>
      <c r="I33" s="29" t="s">
        <v>5</v>
      </c>
      <c r="J33" s="39">
        <f t="shared" si="3"/>
        <v>75000</v>
      </c>
      <c r="K33" s="39">
        <f t="shared" si="3"/>
        <v>0</v>
      </c>
      <c r="L33" s="44">
        <f>K33/J33*100</f>
        <v>0</v>
      </c>
    </row>
    <row r="34" spans="1:13" ht="21" customHeight="1">
      <c r="A34" s="10" t="s">
        <v>184</v>
      </c>
      <c r="B34" s="28">
        <v>802</v>
      </c>
      <c r="C34" s="29" t="s">
        <v>1</v>
      </c>
      <c r="D34" s="29" t="s">
        <v>35</v>
      </c>
      <c r="E34" s="29" t="s">
        <v>10</v>
      </c>
      <c r="F34" s="29" t="s">
        <v>2</v>
      </c>
      <c r="G34" s="29" t="s">
        <v>7</v>
      </c>
      <c r="H34" s="29" t="s">
        <v>181</v>
      </c>
      <c r="I34" s="29" t="s">
        <v>0</v>
      </c>
      <c r="J34" s="39">
        <v>75000</v>
      </c>
      <c r="K34" s="39">
        <v>0</v>
      </c>
      <c r="L34" s="44">
        <f>K34/J34*100</f>
        <v>0</v>
      </c>
    </row>
    <row r="35" spans="1:13" ht="18.75">
      <c r="A35" s="7" t="s">
        <v>59</v>
      </c>
      <c r="B35" s="28">
        <v>802</v>
      </c>
      <c r="C35" s="29" t="s">
        <v>1</v>
      </c>
      <c r="D35" s="29" t="s">
        <v>4</v>
      </c>
      <c r="E35" s="29" t="s">
        <v>7</v>
      </c>
      <c r="F35" s="29" t="s">
        <v>2</v>
      </c>
      <c r="G35" s="29" t="s">
        <v>7</v>
      </c>
      <c r="H35" s="29" t="s">
        <v>6</v>
      </c>
      <c r="I35" s="29" t="s">
        <v>5</v>
      </c>
      <c r="J35" s="39">
        <f t="shared" ref="J35:K37" si="4">J36</f>
        <v>86520.41</v>
      </c>
      <c r="K35" s="39">
        <f t="shared" si="4"/>
        <v>0</v>
      </c>
      <c r="L35" s="44">
        <f t="shared" si="0"/>
        <v>0</v>
      </c>
    </row>
    <row r="36" spans="1:13" ht="18.75">
      <c r="A36" s="7" t="s">
        <v>17</v>
      </c>
      <c r="B36" s="28">
        <v>802</v>
      </c>
      <c r="C36" s="29" t="s">
        <v>1</v>
      </c>
      <c r="D36" s="29" t="s">
        <v>4</v>
      </c>
      <c r="E36" s="29" t="s">
        <v>10</v>
      </c>
      <c r="F36" s="29" t="s">
        <v>2</v>
      </c>
      <c r="G36" s="29" t="s">
        <v>7</v>
      </c>
      <c r="H36" s="29" t="s">
        <v>6</v>
      </c>
      <c r="I36" s="29" t="s">
        <v>5</v>
      </c>
      <c r="J36" s="39">
        <f>J37</f>
        <v>86520.41</v>
      </c>
      <c r="K36" s="39">
        <f>K37</f>
        <v>0</v>
      </c>
      <c r="L36" s="44">
        <f t="shared" si="0"/>
        <v>0</v>
      </c>
    </row>
    <row r="37" spans="1:13" ht="18.75">
      <c r="A37" s="12" t="s">
        <v>58</v>
      </c>
      <c r="B37" s="28">
        <v>802</v>
      </c>
      <c r="C37" s="29" t="s">
        <v>1</v>
      </c>
      <c r="D37" s="29" t="s">
        <v>4</v>
      </c>
      <c r="E37" s="29" t="s">
        <v>10</v>
      </c>
      <c r="F37" s="29" t="s">
        <v>2</v>
      </c>
      <c r="G37" s="29" t="s">
        <v>7</v>
      </c>
      <c r="H37" s="29" t="s">
        <v>146</v>
      </c>
      <c r="I37" s="29" t="s">
        <v>5</v>
      </c>
      <c r="J37" s="39">
        <f t="shared" si="4"/>
        <v>86520.41</v>
      </c>
      <c r="K37" s="39">
        <f t="shared" si="4"/>
        <v>0</v>
      </c>
      <c r="L37" s="44">
        <f t="shared" si="0"/>
        <v>0</v>
      </c>
    </row>
    <row r="38" spans="1:13" ht="18.75">
      <c r="A38" s="12" t="s">
        <v>11</v>
      </c>
      <c r="B38" s="28">
        <v>802</v>
      </c>
      <c r="C38" s="29" t="s">
        <v>1</v>
      </c>
      <c r="D38" s="29" t="s">
        <v>4</v>
      </c>
      <c r="E38" s="29" t="s">
        <v>10</v>
      </c>
      <c r="F38" s="29" t="s">
        <v>2</v>
      </c>
      <c r="G38" s="29" t="s">
        <v>7</v>
      </c>
      <c r="H38" s="29" t="s">
        <v>146</v>
      </c>
      <c r="I38" s="29" t="s">
        <v>9</v>
      </c>
      <c r="J38" s="39">
        <v>86520.41</v>
      </c>
      <c r="K38" s="39">
        <v>0</v>
      </c>
      <c r="L38" s="44">
        <f t="shared" si="0"/>
        <v>0</v>
      </c>
      <c r="M38" s="1">
        <v>350000</v>
      </c>
    </row>
    <row r="39" spans="1:13" ht="18.75">
      <c r="A39" s="7" t="s">
        <v>42</v>
      </c>
      <c r="B39" s="28">
        <v>802</v>
      </c>
      <c r="C39" s="29" t="s">
        <v>1</v>
      </c>
      <c r="D39" s="29" t="s">
        <v>39</v>
      </c>
      <c r="E39" s="29" t="s">
        <v>7</v>
      </c>
      <c r="F39" s="29" t="s">
        <v>2</v>
      </c>
      <c r="G39" s="29" t="s">
        <v>7</v>
      </c>
      <c r="H39" s="29" t="s">
        <v>6</v>
      </c>
      <c r="I39" s="29" t="s">
        <v>5</v>
      </c>
      <c r="J39" s="39">
        <f>J40+J43</f>
        <v>530000</v>
      </c>
      <c r="K39" s="39">
        <f>K40+K43</f>
        <v>466280.16</v>
      </c>
      <c r="L39" s="44">
        <f t="shared" si="0"/>
        <v>87.97738867924528</v>
      </c>
    </row>
    <row r="40" spans="1:13" ht="37.5">
      <c r="A40" s="7" t="s">
        <v>147</v>
      </c>
      <c r="B40" s="28">
        <v>802</v>
      </c>
      <c r="C40" s="29" t="s">
        <v>1</v>
      </c>
      <c r="D40" s="29" t="s">
        <v>39</v>
      </c>
      <c r="E40" s="29" t="s">
        <v>81</v>
      </c>
      <c r="F40" s="29" t="s">
        <v>2</v>
      </c>
      <c r="G40" s="29" t="s">
        <v>7</v>
      </c>
      <c r="H40" s="29" t="s">
        <v>6</v>
      </c>
      <c r="I40" s="29" t="s">
        <v>5</v>
      </c>
      <c r="J40" s="30">
        <f>J41</f>
        <v>480000</v>
      </c>
      <c r="K40" s="30">
        <f>K41</f>
        <v>454780.15999999997</v>
      </c>
      <c r="L40" s="44">
        <f t="shared" si="0"/>
        <v>94.745866666666657</v>
      </c>
    </row>
    <row r="41" spans="1:13" ht="37.5">
      <c r="A41" s="9" t="s">
        <v>41</v>
      </c>
      <c r="B41" s="28">
        <v>802</v>
      </c>
      <c r="C41" s="29" t="s">
        <v>1</v>
      </c>
      <c r="D41" s="29" t="s">
        <v>39</v>
      </c>
      <c r="E41" s="29" t="s">
        <v>81</v>
      </c>
      <c r="F41" s="29" t="s">
        <v>2</v>
      </c>
      <c r="G41" s="29" t="s">
        <v>7</v>
      </c>
      <c r="H41" s="29" t="s">
        <v>40</v>
      </c>
      <c r="I41" s="29" t="s">
        <v>5</v>
      </c>
      <c r="J41" s="30">
        <f t="shared" ref="J41:K41" si="5">J42</f>
        <v>480000</v>
      </c>
      <c r="K41" s="30">
        <f t="shared" si="5"/>
        <v>454780.15999999997</v>
      </c>
      <c r="L41" s="44">
        <f t="shared" si="0"/>
        <v>94.745866666666657</v>
      </c>
    </row>
    <row r="42" spans="1:13" ht="40.5" customHeight="1">
      <c r="A42" s="10" t="s">
        <v>23</v>
      </c>
      <c r="B42" s="28">
        <v>802</v>
      </c>
      <c r="C42" s="29" t="s">
        <v>1</v>
      </c>
      <c r="D42" s="29" t="s">
        <v>39</v>
      </c>
      <c r="E42" s="29" t="s">
        <v>81</v>
      </c>
      <c r="F42" s="29" t="s">
        <v>2</v>
      </c>
      <c r="G42" s="29" t="s">
        <v>7</v>
      </c>
      <c r="H42" s="29" t="s">
        <v>40</v>
      </c>
      <c r="I42" s="29" t="s">
        <v>0</v>
      </c>
      <c r="J42" s="30">
        <v>480000</v>
      </c>
      <c r="K42" s="30">
        <v>454780.15999999997</v>
      </c>
      <c r="L42" s="44">
        <f t="shared" si="0"/>
        <v>94.745866666666657</v>
      </c>
    </row>
    <row r="43" spans="1:13" ht="24.75" customHeight="1">
      <c r="A43" s="7" t="s">
        <v>17</v>
      </c>
      <c r="B43" s="28">
        <v>802</v>
      </c>
      <c r="C43" s="29" t="s">
        <v>1</v>
      </c>
      <c r="D43" s="29" t="s">
        <v>39</v>
      </c>
      <c r="E43" s="29" t="s">
        <v>10</v>
      </c>
      <c r="F43" s="29" t="s">
        <v>2</v>
      </c>
      <c r="G43" s="29" t="s">
        <v>7</v>
      </c>
      <c r="H43" s="29" t="s">
        <v>6</v>
      </c>
      <c r="I43" s="29" t="s">
        <v>5</v>
      </c>
      <c r="J43" s="30">
        <f>J44</f>
        <v>50000</v>
      </c>
      <c r="K43" s="30">
        <f>K44</f>
        <v>11500</v>
      </c>
      <c r="L43" s="44">
        <f t="shared" si="0"/>
        <v>23</v>
      </c>
    </row>
    <row r="44" spans="1:13" ht="24.75" customHeight="1">
      <c r="A44" s="7" t="s">
        <v>149</v>
      </c>
      <c r="B44" s="28">
        <v>802</v>
      </c>
      <c r="C44" s="29" t="s">
        <v>1</v>
      </c>
      <c r="D44" s="29" t="s">
        <v>39</v>
      </c>
      <c r="E44" s="29" t="s">
        <v>10</v>
      </c>
      <c r="F44" s="29" t="s">
        <v>2</v>
      </c>
      <c r="G44" s="29" t="s">
        <v>7</v>
      </c>
      <c r="H44" s="29" t="s">
        <v>148</v>
      </c>
      <c r="I44" s="29" t="s">
        <v>5</v>
      </c>
      <c r="J44" s="30">
        <f t="shared" ref="J44:K44" si="6">J45</f>
        <v>50000</v>
      </c>
      <c r="K44" s="30">
        <f t="shared" si="6"/>
        <v>11500</v>
      </c>
      <c r="L44" s="44">
        <f t="shared" si="0"/>
        <v>23</v>
      </c>
    </row>
    <row r="45" spans="1:13" ht="24.75" customHeight="1">
      <c r="A45" s="7" t="s">
        <v>33</v>
      </c>
      <c r="B45" s="28">
        <v>802</v>
      </c>
      <c r="C45" s="29" t="s">
        <v>1</v>
      </c>
      <c r="D45" s="29" t="s">
        <v>39</v>
      </c>
      <c r="E45" s="29" t="s">
        <v>10</v>
      </c>
      <c r="F45" s="29" t="s">
        <v>2</v>
      </c>
      <c r="G45" s="29" t="s">
        <v>7</v>
      </c>
      <c r="H45" s="29" t="s">
        <v>148</v>
      </c>
      <c r="I45" s="29" t="s">
        <v>32</v>
      </c>
      <c r="J45" s="30">
        <v>50000</v>
      </c>
      <c r="K45" s="30">
        <v>11500</v>
      </c>
      <c r="L45" s="44">
        <f t="shared" si="0"/>
        <v>23</v>
      </c>
    </row>
    <row r="46" spans="1:13" ht="20.25" customHeight="1">
      <c r="A46" s="20" t="s">
        <v>54</v>
      </c>
      <c r="B46" s="23">
        <v>802</v>
      </c>
      <c r="C46" s="26" t="s">
        <v>19</v>
      </c>
      <c r="D46" s="26" t="s">
        <v>7</v>
      </c>
      <c r="E46" s="26" t="s">
        <v>7</v>
      </c>
      <c r="F46" s="26" t="s">
        <v>2</v>
      </c>
      <c r="G46" s="26" t="s">
        <v>7</v>
      </c>
      <c r="H46" s="26" t="s">
        <v>6</v>
      </c>
      <c r="I46" s="26" t="s">
        <v>5</v>
      </c>
      <c r="J46" s="27">
        <f t="shared" ref="J46:K47" si="7">J47</f>
        <v>929600</v>
      </c>
      <c r="K46" s="27">
        <f t="shared" si="7"/>
        <v>438336.64</v>
      </c>
      <c r="L46" s="44">
        <f t="shared" si="0"/>
        <v>47.153253012048197</v>
      </c>
    </row>
    <row r="47" spans="1:13" ht="21.75" customHeight="1">
      <c r="A47" s="11" t="s">
        <v>53</v>
      </c>
      <c r="B47" s="28">
        <v>802</v>
      </c>
      <c r="C47" s="34" t="s">
        <v>19</v>
      </c>
      <c r="D47" s="34" t="s">
        <v>36</v>
      </c>
      <c r="E47" s="34" t="s">
        <v>7</v>
      </c>
      <c r="F47" s="34" t="s">
        <v>2</v>
      </c>
      <c r="G47" s="34" t="s">
        <v>7</v>
      </c>
      <c r="H47" s="34" t="s">
        <v>6</v>
      </c>
      <c r="I47" s="34" t="s">
        <v>5</v>
      </c>
      <c r="J47" s="30">
        <f t="shared" si="7"/>
        <v>929600</v>
      </c>
      <c r="K47" s="30">
        <f t="shared" si="7"/>
        <v>438336.64</v>
      </c>
      <c r="L47" s="44">
        <f t="shared" si="0"/>
        <v>47.153253012048197</v>
      </c>
    </row>
    <row r="48" spans="1:13" ht="39" customHeight="1">
      <c r="A48" s="47" t="s">
        <v>186</v>
      </c>
      <c r="B48" s="28">
        <v>802</v>
      </c>
      <c r="C48" s="34" t="s">
        <v>19</v>
      </c>
      <c r="D48" s="34" t="s">
        <v>36</v>
      </c>
      <c r="E48" s="34" t="s">
        <v>185</v>
      </c>
      <c r="F48" s="34" t="s">
        <v>2</v>
      </c>
      <c r="G48" s="34" t="s">
        <v>7</v>
      </c>
      <c r="H48" s="34" t="s">
        <v>6</v>
      </c>
      <c r="I48" s="34" t="s">
        <v>5</v>
      </c>
      <c r="J48" s="30">
        <f>J49</f>
        <v>929600</v>
      </c>
      <c r="K48" s="30">
        <f>K49</f>
        <v>438336.64</v>
      </c>
      <c r="L48" s="44">
        <f t="shared" si="0"/>
        <v>47.153253012048197</v>
      </c>
    </row>
    <row r="49" spans="1:15" ht="40.5" customHeight="1">
      <c r="A49" s="11" t="s">
        <v>52</v>
      </c>
      <c r="B49" s="28">
        <v>802</v>
      </c>
      <c r="C49" s="34" t="s">
        <v>19</v>
      </c>
      <c r="D49" s="34" t="s">
        <v>36</v>
      </c>
      <c r="E49" s="34" t="s">
        <v>185</v>
      </c>
      <c r="F49" s="34" t="s">
        <v>2</v>
      </c>
      <c r="G49" s="34" t="s">
        <v>7</v>
      </c>
      <c r="H49" s="34" t="s">
        <v>51</v>
      </c>
      <c r="I49" s="34" t="s">
        <v>5</v>
      </c>
      <c r="J49" s="30">
        <f>J50+J51</f>
        <v>929600</v>
      </c>
      <c r="K49" s="30">
        <f>K50+K51</f>
        <v>438336.64</v>
      </c>
      <c r="L49" s="44">
        <f t="shared" si="0"/>
        <v>47.153253012048197</v>
      </c>
    </row>
    <row r="50" spans="1:15" ht="63" customHeight="1">
      <c r="A50" s="11" t="s">
        <v>15</v>
      </c>
      <c r="B50" s="28">
        <v>802</v>
      </c>
      <c r="C50" s="34" t="s">
        <v>19</v>
      </c>
      <c r="D50" s="34" t="s">
        <v>36</v>
      </c>
      <c r="E50" s="34" t="s">
        <v>185</v>
      </c>
      <c r="F50" s="34" t="s">
        <v>2</v>
      </c>
      <c r="G50" s="34" t="s">
        <v>7</v>
      </c>
      <c r="H50" s="34" t="s">
        <v>51</v>
      </c>
      <c r="I50" s="34" t="s">
        <v>14</v>
      </c>
      <c r="J50" s="30">
        <v>861100</v>
      </c>
      <c r="K50" s="30">
        <v>432559.77</v>
      </c>
      <c r="L50" s="44">
        <f t="shared" si="0"/>
        <v>50.233395656718152</v>
      </c>
    </row>
    <row r="51" spans="1:15" ht="42.75" customHeight="1">
      <c r="A51" s="11" t="s">
        <v>23</v>
      </c>
      <c r="B51" s="28">
        <v>802</v>
      </c>
      <c r="C51" s="34" t="s">
        <v>19</v>
      </c>
      <c r="D51" s="34" t="s">
        <v>36</v>
      </c>
      <c r="E51" s="34" t="s">
        <v>185</v>
      </c>
      <c r="F51" s="34" t="s">
        <v>2</v>
      </c>
      <c r="G51" s="34" t="s">
        <v>7</v>
      </c>
      <c r="H51" s="34" t="s">
        <v>51</v>
      </c>
      <c r="I51" s="34" t="s">
        <v>0</v>
      </c>
      <c r="J51" s="30">
        <v>68500</v>
      </c>
      <c r="K51" s="30">
        <v>5776.87</v>
      </c>
      <c r="L51" s="44">
        <f t="shared" si="0"/>
        <v>8.4333868613138687</v>
      </c>
      <c r="O51" s="1">
        <v>-100</v>
      </c>
    </row>
    <row r="52" spans="1:15" s="14" customFormat="1" ht="18.75">
      <c r="A52" s="16" t="s">
        <v>57</v>
      </c>
      <c r="B52" s="23">
        <v>802</v>
      </c>
      <c r="C52" s="26" t="s">
        <v>36</v>
      </c>
      <c r="D52" s="26" t="s">
        <v>7</v>
      </c>
      <c r="E52" s="26" t="s">
        <v>7</v>
      </c>
      <c r="F52" s="26" t="s">
        <v>2</v>
      </c>
      <c r="G52" s="26" t="s">
        <v>7</v>
      </c>
      <c r="H52" s="26" t="s">
        <v>6</v>
      </c>
      <c r="I52" s="26" t="s">
        <v>5</v>
      </c>
      <c r="J52" s="27">
        <f>+J53</f>
        <v>867000</v>
      </c>
      <c r="K52" s="27">
        <f>+K53</f>
        <v>154050.14000000001</v>
      </c>
      <c r="L52" s="44">
        <f t="shared" si="0"/>
        <v>17.768182237600925</v>
      </c>
    </row>
    <row r="53" spans="1:15" ht="41.25" customHeight="1">
      <c r="A53" s="7" t="s">
        <v>56</v>
      </c>
      <c r="B53" s="28">
        <v>802</v>
      </c>
      <c r="C53" s="29" t="s">
        <v>36</v>
      </c>
      <c r="D53" s="29" t="s">
        <v>22</v>
      </c>
      <c r="E53" s="29" t="s">
        <v>7</v>
      </c>
      <c r="F53" s="29" t="s">
        <v>2</v>
      </c>
      <c r="G53" s="29" t="s">
        <v>7</v>
      </c>
      <c r="H53" s="29" t="s">
        <v>6</v>
      </c>
      <c r="I53" s="29" t="s">
        <v>5</v>
      </c>
      <c r="J53" s="30">
        <f>+J54</f>
        <v>867000</v>
      </c>
      <c r="K53" s="30">
        <f>+K54</f>
        <v>154050.14000000001</v>
      </c>
      <c r="L53" s="44">
        <f t="shared" si="0"/>
        <v>17.768182237600925</v>
      </c>
    </row>
    <row r="54" spans="1:15" ht="18.75">
      <c r="A54" s="7" t="s">
        <v>17</v>
      </c>
      <c r="B54" s="28">
        <v>802</v>
      </c>
      <c r="C54" s="29" t="s">
        <v>36</v>
      </c>
      <c r="D54" s="29" t="s">
        <v>22</v>
      </c>
      <c r="E54" s="29" t="s">
        <v>10</v>
      </c>
      <c r="F54" s="29" t="s">
        <v>2</v>
      </c>
      <c r="G54" s="29" t="s">
        <v>7</v>
      </c>
      <c r="H54" s="29" t="s">
        <v>6</v>
      </c>
      <c r="I54" s="29" t="s">
        <v>5</v>
      </c>
      <c r="J54" s="30">
        <f>J56+J58</f>
        <v>867000</v>
      </c>
      <c r="K54" s="30">
        <f>K56+K58</f>
        <v>154050.14000000001</v>
      </c>
      <c r="L54" s="44">
        <f t="shared" si="0"/>
        <v>17.768182237600925</v>
      </c>
    </row>
    <row r="55" spans="1:15" ht="37.5">
      <c r="A55" s="33" t="s">
        <v>83</v>
      </c>
      <c r="B55" s="28">
        <v>802</v>
      </c>
      <c r="C55" s="29" t="s">
        <v>36</v>
      </c>
      <c r="D55" s="29" t="s">
        <v>22</v>
      </c>
      <c r="E55" s="29" t="s">
        <v>10</v>
      </c>
      <c r="F55" s="29" t="s">
        <v>2</v>
      </c>
      <c r="G55" s="29" t="s">
        <v>7</v>
      </c>
      <c r="H55" s="29" t="s">
        <v>82</v>
      </c>
      <c r="I55" s="29" t="s">
        <v>5</v>
      </c>
      <c r="J55" s="30">
        <f>J56</f>
        <v>436000</v>
      </c>
      <c r="K55" s="30">
        <f>K56</f>
        <v>82216.14</v>
      </c>
      <c r="L55" s="44">
        <f t="shared" si="0"/>
        <v>18.856912844036696</v>
      </c>
    </row>
    <row r="56" spans="1:15" ht="40.5" customHeight="1">
      <c r="A56" s="12" t="s">
        <v>23</v>
      </c>
      <c r="B56" s="28">
        <v>802</v>
      </c>
      <c r="C56" s="29" t="s">
        <v>36</v>
      </c>
      <c r="D56" s="29" t="s">
        <v>22</v>
      </c>
      <c r="E56" s="29" t="s">
        <v>10</v>
      </c>
      <c r="F56" s="29" t="s">
        <v>2</v>
      </c>
      <c r="G56" s="29" t="s">
        <v>7</v>
      </c>
      <c r="H56" s="29" t="s">
        <v>82</v>
      </c>
      <c r="I56" s="29" t="s">
        <v>0</v>
      </c>
      <c r="J56" s="30">
        <v>436000</v>
      </c>
      <c r="K56" s="30">
        <v>82216.14</v>
      </c>
      <c r="L56" s="44">
        <f t="shared" si="0"/>
        <v>18.856912844036696</v>
      </c>
    </row>
    <row r="57" spans="1:15" ht="76.5" customHeight="1">
      <c r="A57" s="13" t="s">
        <v>121</v>
      </c>
      <c r="B57" s="28">
        <v>802</v>
      </c>
      <c r="C57" s="29" t="s">
        <v>36</v>
      </c>
      <c r="D57" s="29" t="s">
        <v>22</v>
      </c>
      <c r="E57" s="29" t="s">
        <v>10</v>
      </c>
      <c r="F57" s="29" t="s">
        <v>2</v>
      </c>
      <c r="G57" s="29" t="s">
        <v>7</v>
      </c>
      <c r="H57" s="29" t="s">
        <v>120</v>
      </c>
      <c r="I57" s="29" t="s">
        <v>5</v>
      </c>
      <c r="J57" s="30">
        <f>J58</f>
        <v>431000</v>
      </c>
      <c r="K57" s="30">
        <f>K58</f>
        <v>71834</v>
      </c>
      <c r="L57" s="44">
        <f t="shared" si="0"/>
        <v>16.666821345707657</v>
      </c>
    </row>
    <row r="58" spans="1:15" ht="24" customHeight="1">
      <c r="A58" s="12" t="s">
        <v>122</v>
      </c>
      <c r="B58" s="28">
        <v>802</v>
      </c>
      <c r="C58" s="29" t="s">
        <v>36</v>
      </c>
      <c r="D58" s="29" t="s">
        <v>22</v>
      </c>
      <c r="E58" s="29" t="s">
        <v>10</v>
      </c>
      <c r="F58" s="29" t="s">
        <v>2</v>
      </c>
      <c r="G58" s="29" t="s">
        <v>7</v>
      </c>
      <c r="H58" s="29" t="s">
        <v>120</v>
      </c>
      <c r="I58" s="29" t="s">
        <v>48</v>
      </c>
      <c r="J58" s="30">
        <v>431000</v>
      </c>
      <c r="K58" s="30">
        <v>71834</v>
      </c>
      <c r="L58" s="44">
        <f t="shared" si="0"/>
        <v>16.666821345707657</v>
      </c>
    </row>
    <row r="59" spans="1:15" s="14" customFormat="1" ht="18.75">
      <c r="A59" s="16" t="s">
        <v>28</v>
      </c>
      <c r="B59" s="23">
        <v>802</v>
      </c>
      <c r="C59" s="26" t="s">
        <v>13</v>
      </c>
      <c r="D59" s="26" t="s">
        <v>7</v>
      </c>
      <c r="E59" s="26" t="s">
        <v>7</v>
      </c>
      <c r="F59" s="26" t="s">
        <v>2</v>
      </c>
      <c r="G59" s="26" t="s">
        <v>7</v>
      </c>
      <c r="H59" s="26" t="s">
        <v>6</v>
      </c>
      <c r="I59" s="26" t="s">
        <v>5</v>
      </c>
      <c r="J59" s="27">
        <f>+J67+J84+J60+J73</f>
        <v>65615500.879999995</v>
      </c>
      <c r="K59" s="27">
        <f>+K67+K84+K60+K73</f>
        <v>26864128.420000002</v>
      </c>
      <c r="L59" s="44">
        <f t="shared" si="0"/>
        <v>40.941740990638927</v>
      </c>
    </row>
    <row r="60" spans="1:15" ht="18.75">
      <c r="A60" s="19" t="s">
        <v>84</v>
      </c>
      <c r="B60" s="28">
        <v>802</v>
      </c>
      <c r="C60" s="29" t="s">
        <v>13</v>
      </c>
      <c r="D60" s="29" t="s">
        <v>30</v>
      </c>
      <c r="E60" s="29" t="s">
        <v>7</v>
      </c>
      <c r="F60" s="29" t="s">
        <v>2</v>
      </c>
      <c r="G60" s="29" t="s">
        <v>7</v>
      </c>
      <c r="H60" s="29" t="s">
        <v>6</v>
      </c>
      <c r="I60" s="29" t="s">
        <v>5</v>
      </c>
      <c r="J60" s="30">
        <f>J64+J61</f>
        <v>43680856.07</v>
      </c>
      <c r="K60" s="30">
        <f>K64+K61</f>
        <v>20652916.420000002</v>
      </c>
      <c r="L60" s="44">
        <f t="shared" si="0"/>
        <v>47.281391158870669</v>
      </c>
    </row>
    <row r="61" spans="1:15" ht="37.5">
      <c r="A61" s="10" t="s">
        <v>150</v>
      </c>
      <c r="B61" s="28">
        <v>802</v>
      </c>
      <c r="C61" s="29" t="s">
        <v>13</v>
      </c>
      <c r="D61" s="29" t="s">
        <v>30</v>
      </c>
      <c r="E61" s="29" t="s">
        <v>136</v>
      </c>
      <c r="F61" s="29" t="s">
        <v>2</v>
      </c>
      <c r="G61" s="29" t="s">
        <v>7</v>
      </c>
      <c r="H61" s="29" t="s">
        <v>6</v>
      </c>
      <c r="I61" s="29" t="s">
        <v>5</v>
      </c>
      <c r="J61" s="30">
        <f>J62</f>
        <v>43556056.07</v>
      </c>
      <c r="K61" s="30">
        <f>K62</f>
        <v>20596698.510000002</v>
      </c>
      <c r="L61" s="44">
        <f t="shared" si="0"/>
        <v>47.287795012703967</v>
      </c>
    </row>
    <row r="62" spans="1:15" ht="37.5">
      <c r="A62" s="10" t="s">
        <v>139</v>
      </c>
      <c r="B62" s="28">
        <v>802</v>
      </c>
      <c r="C62" s="29" t="s">
        <v>13</v>
      </c>
      <c r="D62" s="29" t="s">
        <v>30</v>
      </c>
      <c r="E62" s="29" t="s">
        <v>136</v>
      </c>
      <c r="F62" s="29" t="s">
        <v>2</v>
      </c>
      <c r="G62" s="29" t="s">
        <v>7</v>
      </c>
      <c r="H62" s="29" t="s">
        <v>137</v>
      </c>
      <c r="I62" s="29" t="s">
        <v>5</v>
      </c>
      <c r="J62" s="30">
        <f>J63</f>
        <v>43556056.07</v>
      </c>
      <c r="K62" s="30">
        <f>K63</f>
        <v>20596698.510000002</v>
      </c>
      <c r="L62" s="44">
        <f t="shared" ref="L62:L107" si="8">K62/J62*100</f>
        <v>47.287795012703967</v>
      </c>
    </row>
    <row r="63" spans="1:15" ht="37.5">
      <c r="A63" s="10" t="s">
        <v>23</v>
      </c>
      <c r="B63" s="28">
        <v>802</v>
      </c>
      <c r="C63" s="29" t="s">
        <v>13</v>
      </c>
      <c r="D63" s="29" t="s">
        <v>30</v>
      </c>
      <c r="E63" s="29" t="s">
        <v>136</v>
      </c>
      <c r="F63" s="29" t="s">
        <v>2</v>
      </c>
      <c r="G63" s="29" t="s">
        <v>7</v>
      </c>
      <c r="H63" s="29" t="s">
        <v>137</v>
      </c>
      <c r="I63" s="29" t="s">
        <v>0</v>
      </c>
      <c r="J63" s="30">
        <v>43556056.07</v>
      </c>
      <c r="K63" s="30">
        <v>20596698.510000002</v>
      </c>
      <c r="L63" s="44">
        <f t="shared" si="8"/>
        <v>47.287795012703967</v>
      </c>
      <c r="N63" s="1">
        <v>60294700</v>
      </c>
    </row>
    <row r="64" spans="1:15" ht="18.75">
      <c r="A64" s="10" t="s">
        <v>17</v>
      </c>
      <c r="B64" s="28">
        <v>802</v>
      </c>
      <c r="C64" s="29" t="s">
        <v>13</v>
      </c>
      <c r="D64" s="29" t="s">
        <v>30</v>
      </c>
      <c r="E64" s="29" t="s">
        <v>10</v>
      </c>
      <c r="F64" s="29" t="s">
        <v>2</v>
      </c>
      <c r="G64" s="29" t="s">
        <v>7</v>
      </c>
      <c r="H64" s="29" t="s">
        <v>6</v>
      </c>
      <c r="I64" s="29" t="s">
        <v>5</v>
      </c>
      <c r="J64" s="30">
        <f>J65</f>
        <v>124800</v>
      </c>
      <c r="K64" s="30">
        <f>K65</f>
        <v>56217.91</v>
      </c>
      <c r="L64" s="44">
        <f t="shared" si="8"/>
        <v>45.046402243589746</v>
      </c>
    </row>
    <row r="65" spans="1:13" ht="37.5">
      <c r="A65" s="8" t="s">
        <v>85</v>
      </c>
      <c r="B65" s="28">
        <v>802</v>
      </c>
      <c r="C65" s="29" t="s">
        <v>13</v>
      </c>
      <c r="D65" s="29" t="s">
        <v>30</v>
      </c>
      <c r="E65" s="29" t="s">
        <v>10</v>
      </c>
      <c r="F65" s="29" t="s">
        <v>2</v>
      </c>
      <c r="G65" s="29" t="s">
        <v>7</v>
      </c>
      <c r="H65" s="29" t="s">
        <v>86</v>
      </c>
      <c r="I65" s="29" t="s">
        <v>5</v>
      </c>
      <c r="J65" s="30">
        <f t="shared" ref="J65:K65" si="9">J66</f>
        <v>124800</v>
      </c>
      <c r="K65" s="30">
        <f t="shared" si="9"/>
        <v>56217.91</v>
      </c>
      <c r="L65" s="44">
        <f t="shared" si="8"/>
        <v>45.046402243589746</v>
      </c>
    </row>
    <row r="66" spans="1:13" ht="37.5">
      <c r="A66" s="10" t="s">
        <v>23</v>
      </c>
      <c r="B66" s="28">
        <v>802</v>
      </c>
      <c r="C66" s="29" t="s">
        <v>13</v>
      </c>
      <c r="D66" s="29" t="s">
        <v>30</v>
      </c>
      <c r="E66" s="29" t="s">
        <v>10</v>
      </c>
      <c r="F66" s="29" t="s">
        <v>2</v>
      </c>
      <c r="G66" s="29" t="s">
        <v>7</v>
      </c>
      <c r="H66" s="29" t="s">
        <v>86</v>
      </c>
      <c r="I66" s="29" t="s">
        <v>0</v>
      </c>
      <c r="J66" s="30">
        <v>124800</v>
      </c>
      <c r="K66" s="30">
        <v>56217.91</v>
      </c>
      <c r="L66" s="44">
        <f t="shared" si="8"/>
        <v>45.046402243589746</v>
      </c>
    </row>
    <row r="67" spans="1:13" ht="19.5" customHeight="1">
      <c r="A67" s="16" t="s">
        <v>27</v>
      </c>
      <c r="B67" s="28">
        <v>802</v>
      </c>
      <c r="C67" s="29" t="s">
        <v>13</v>
      </c>
      <c r="D67" s="29" t="s">
        <v>26</v>
      </c>
      <c r="E67" s="29" t="s">
        <v>7</v>
      </c>
      <c r="F67" s="29" t="s">
        <v>2</v>
      </c>
      <c r="G67" s="29" t="s">
        <v>7</v>
      </c>
      <c r="H67" s="29" t="s">
        <v>6</v>
      </c>
      <c r="I67" s="29" t="s">
        <v>5</v>
      </c>
      <c r="J67" s="30">
        <f>J68</f>
        <v>2650000</v>
      </c>
      <c r="K67" s="30">
        <f>K68</f>
        <v>1040342</v>
      </c>
      <c r="L67" s="44">
        <f t="shared" si="8"/>
        <v>39.258188679245279</v>
      </c>
    </row>
    <row r="68" spans="1:13" ht="42" customHeight="1">
      <c r="A68" s="7" t="s">
        <v>151</v>
      </c>
      <c r="B68" s="28">
        <v>802</v>
      </c>
      <c r="C68" s="29" t="s">
        <v>13</v>
      </c>
      <c r="D68" s="29" t="s">
        <v>26</v>
      </c>
      <c r="E68" s="29" t="s">
        <v>152</v>
      </c>
      <c r="F68" s="29" t="s">
        <v>2</v>
      </c>
      <c r="G68" s="29" t="s">
        <v>7</v>
      </c>
      <c r="H68" s="29" t="s">
        <v>6</v>
      </c>
      <c r="I68" s="29" t="s">
        <v>5</v>
      </c>
      <c r="J68" s="30">
        <f>J69+J71</f>
        <v>2650000</v>
      </c>
      <c r="K68" s="30">
        <f>K69+K71</f>
        <v>1040342</v>
      </c>
      <c r="L68" s="44">
        <f t="shared" si="8"/>
        <v>39.258188679245279</v>
      </c>
    </row>
    <row r="69" spans="1:13" ht="56.25" customHeight="1">
      <c r="A69" s="12" t="s">
        <v>129</v>
      </c>
      <c r="B69" s="28">
        <v>802</v>
      </c>
      <c r="C69" s="29" t="s">
        <v>13</v>
      </c>
      <c r="D69" s="29" t="s">
        <v>26</v>
      </c>
      <c r="E69" s="29" t="s">
        <v>152</v>
      </c>
      <c r="F69" s="29" t="s">
        <v>2</v>
      </c>
      <c r="G69" s="29" t="s">
        <v>7</v>
      </c>
      <c r="H69" s="29" t="s">
        <v>153</v>
      </c>
      <c r="I69" s="29" t="s">
        <v>5</v>
      </c>
      <c r="J69" s="30">
        <f>J70</f>
        <v>2450000</v>
      </c>
      <c r="K69" s="30">
        <f>K70</f>
        <v>1022242</v>
      </c>
      <c r="L69" s="44">
        <f t="shared" si="8"/>
        <v>41.724163265306125</v>
      </c>
    </row>
    <row r="70" spans="1:13" ht="18.75">
      <c r="A70" s="12" t="s">
        <v>11</v>
      </c>
      <c r="B70" s="28">
        <v>802</v>
      </c>
      <c r="C70" s="29" t="s">
        <v>13</v>
      </c>
      <c r="D70" s="29" t="s">
        <v>26</v>
      </c>
      <c r="E70" s="29" t="s">
        <v>152</v>
      </c>
      <c r="F70" s="29" t="s">
        <v>2</v>
      </c>
      <c r="G70" s="29" t="s">
        <v>7</v>
      </c>
      <c r="H70" s="29" t="s">
        <v>153</v>
      </c>
      <c r="I70" s="29" t="s">
        <v>9</v>
      </c>
      <c r="J70" s="30">
        <v>2450000</v>
      </c>
      <c r="K70" s="30">
        <v>1022242</v>
      </c>
      <c r="L70" s="44">
        <f t="shared" si="8"/>
        <v>41.724163265306125</v>
      </c>
    </row>
    <row r="71" spans="1:13" ht="75">
      <c r="A71" s="12" t="s">
        <v>155</v>
      </c>
      <c r="B71" s="28">
        <v>802</v>
      </c>
      <c r="C71" s="29" t="s">
        <v>13</v>
      </c>
      <c r="D71" s="29" t="s">
        <v>26</v>
      </c>
      <c r="E71" s="29" t="s">
        <v>152</v>
      </c>
      <c r="F71" s="29" t="s">
        <v>2</v>
      </c>
      <c r="G71" s="29" t="s">
        <v>7</v>
      </c>
      <c r="H71" s="29" t="s">
        <v>154</v>
      </c>
      <c r="I71" s="29" t="s">
        <v>5</v>
      </c>
      <c r="J71" s="30">
        <f>J72</f>
        <v>200000</v>
      </c>
      <c r="K71" s="30">
        <f>K72</f>
        <v>18100</v>
      </c>
      <c r="L71" s="44">
        <f t="shared" si="8"/>
        <v>9.0499999999999989</v>
      </c>
    </row>
    <row r="72" spans="1:13" ht="18.75">
      <c r="A72" s="12" t="s">
        <v>11</v>
      </c>
      <c r="B72" s="28">
        <v>802</v>
      </c>
      <c r="C72" s="29" t="s">
        <v>13</v>
      </c>
      <c r="D72" s="29" t="s">
        <v>26</v>
      </c>
      <c r="E72" s="29" t="s">
        <v>152</v>
      </c>
      <c r="F72" s="29" t="s">
        <v>2</v>
      </c>
      <c r="G72" s="29" t="s">
        <v>7</v>
      </c>
      <c r="H72" s="29" t="s">
        <v>154</v>
      </c>
      <c r="I72" s="29" t="s">
        <v>9</v>
      </c>
      <c r="J72" s="30">
        <v>200000</v>
      </c>
      <c r="K72" s="30">
        <v>18100</v>
      </c>
      <c r="L72" s="44">
        <f t="shared" si="8"/>
        <v>9.0499999999999989</v>
      </c>
    </row>
    <row r="73" spans="1:13" ht="21.75" customHeight="1">
      <c r="A73" s="20" t="s">
        <v>25</v>
      </c>
      <c r="B73" s="28">
        <v>802</v>
      </c>
      <c r="C73" s="34" t="s">
        <v>13</v>
      </c>
      <c r="D73" s="34" t="s">
        <v>22</v>
      </c>
      <c r="E73" s="34" t="s">
        <v>7</v>
      </c>
      <c r="F73" s="34" t="s">
        <v>2</v>
      </c>
      <c r="G73" s="34" t="s">
        <v>7</v>
      </c>
      <c r="H73" s="34" t="s">
        <v>6</v>
      </c>
      <c r="I73" s="34" t="s">
        <v>5</v>
      </c>
      <c r="J73" s="30">
        <f>J74+J77</f>
        <v>19194644.809999999</v>
      </c>
      <c r="K73" s="30">
        <f>K74+K77</f>
        <v>5140870</v>
      </c>
      <c r="L73" s="44">
        <f t="shared" si="8"/>
        <v>26.782834748375844</v>
      </c>
    </row>
    <row r="74" spans="1:13" ht="41.25" customHeight="1">
      <c r="A74" s="11" t="s">
        <v>187</v>
      </c>
      <c r="B74" s="28">
        <v>802</v>
      </c>
      <c r="C74" s="34" t="s">
        <v>13</v>
      </c>
      <c r="D74" s="34" t="s">
        <v>22</v>
      </c>
      <c r="E74" s="34" t="s">
        <v>1</v>
      </c>
      <c r="F74" s="34" t="s">
        <v>2</v>
      </c>
      <c r="G74" s="34" t="s">
        <v>7</v>
      </c>
      <c r="H74" s="34" t="s">
        <v>6</v>
      </c>
      <c r="I74" s="34" t="s">
        <v>5</v>
      </c>
      <c r="J74" s="30">
        <f>J75</f>
        <v>11340741</v>
      </c>
      <c r="K74" s="30">
        <f>K75</f>
        <v>0</v>
      </c>
      <c r="L74" s="44">
        <f>K74/J74*100</f>
        <v>0</v>
      </c>
    </row>
    <row r="75" spans="1:13" ht="37.5" customHeight="1">
      <c r="A75" s="11" t="s">
        <v>188</v>
      </c>
      <c r="B75" s="28">
        <v>802</v>
      </c>
      <c r="C75" s="34" t="s">
        <v>13</v>
      </c>
      <c r="D75" s="34" t="s">
        <v>22</v>
      </c>
      <c r="E75" s="34" t="s">
        <v>1</v>
      </c>
      <c r="F75" s="34" t="s">
        <v>2</v>
      </c>
      <c r="G75" s="34" t="s">
        <v>7</v>
      </c>
      <c r="H75" s="34" t="s">
        <v>189</v>
      </c>
      <c r="I75" s="34" t="s">
        <v>5</v>
      </c>
      <c r="J75" s="30">
        <f>J76</f>
        <v>11340741</v>
      </c>
      <c r="K75" s="30">
        <f>K76</f>
        <v>0</v>
      </c>
      <c r="L75" s="44">
        <f>K75/J75*100</f>
        <v>0</v>
      </c>
    </row>
    <row r="76" spans="1:13" ht="21.75" customHeight="1">
      <c r="A76" s="10" t="s">
        <v>161</v>
      </c>
      <c r="B76" s="28">
        <v>802</v>
      </c>
      <c r="C76" s="34" t="s">
        <v>13</v>
      </c>
      <c r="D76" s="34" t="s">
        <v>22</v>
      </c>
      <c r="E76" s="34" t="s">
        <v>1</v>
      </c>
      <c r="F76" s="34" t="s">
        <v>2</v>
      </c>
      <c r="G76" s="34" t="s">
        <v>7</v>
      </c>
      <c r="H76" s="34" t="s">
        <v>189</v>
      </c>
      <c r="I76" s="34" t="s">
        <v>0</v>
      </c>
      <c r="J76" s="30">
        <v>11340741</v>
      </c>
      <c r="K76" s="30">
        <v>0</v>
      </c>
      <c r="L76" s="44">
        <f>K76/J76*100</f>
        <v>0</v>
      </c>
    </row>
    <row r="77" spans="1:13" ht="43.5" customHeight="1">
      <c r="A77" s="11" t="s">
        <v>156</v>
      </c>
      <c r="B77" s="28">
        <v>802</v>
      </c>
      <c r="C77" s="34" t="s">
        <v>13</v>
      </c>
      <c r="D77" s="34" t="s">
        <v>22</v>
      </c>
      <c r="E77" s="34" t="s">
        <v>87</v>
      </c>
      <c r="F77" s="34" t="s">
        <v>2</v>
      </c>
      <c r="G77" s="34" t="s">
        <v>7</v>
      </c>
      <c r="H77" s="34" t="s">
        <v>6</v>
      </c>
      <c r="I77" s="34" t="s">
        <v>5</v>
      </c>
      <c r="J77" s="30">
        <f>J78+J80+J82</f>
        <v>7853903.8099999996</v>
      </c>
      <c r="K77" s="30">
        <f>K78+K80+K82</f>
        <v>5140870</v>
      </c>
      <c r="L77" s="44">
        <f t="shared" si="8"/>
        <v>65.456238379879011</v>
      </c>
    </row>
    <row r="78" spans="1:13" ht="34.5" customHeight="1">
      <c r="A78" s="8" t="s">
        <v>88</v>
      </c>
      <c r="B78" s="28">
        <v>802</v>
      </c>
      <c r="C78" s="34" t="s">
        <v>13</v>
      </c>
      <c r="D78" s="34" t="s">
        <v>22</v>
      </c>
      <c r="E78" s="34" t="s">
        <v>87</v>
      </c>
      <c r="F78" s="34" t="s">
        <v>2</v>
      </c>
      <c r="G78" s="34" t="s">
        <v>7</v>
      </c>
      <c r="H78" s="34" t="s">
        <v>24</v>
      </c>
      <c r="I78" s="34" t="s">
        <v>5</v>
      </c>
      <c r="J78" s="30">
        <f>J79</f>
        <v>5430682.1699999999</v>
      </c>
      <c r="K78" s="30">
        <f>K79</f>
        <v>3761436</v>
      </c>
      <c r="L78" s="44">
        <f t="shared" si="8"/>
        <v>69.262679756491806</v>
      </c>
    </row>
    <row r="79" spans="1:13" ht="40.5" customHeight="1">
      <c r="A79" s="11" t="s">
        <v>23</v>
      </c>
      <c r="B79" s="28">
        <v>802</v>
      </c>
      <c r="C79" s="34" t="s">
        <v>13</v>
      </c>
      <c r="D79" s="34" t="s">
        <v>22</v>
      </c>
      <c r="E79" s="34" t="s">
        <v>87</v>
      </c>
      <c r="F79" s="34" t="s">
        <v>2</v>
      </c>
      <c r="G79" s="34" t="s">
        <v>7</v>
      </c>
      <c r="H79" s="34" t="s">
        <v>24</v>
      </c>
      <c r="I79" s="34" t="s">
        <v>0</v>
      </c>
      <c r="J79" s="30">
        <v>5430682.1699999999</v>
      </c>
      <c r="K79" s="30">
        <v>3761436</v>
      </c>
      <c r="L79" s="44">
        <f t="shared" si="8"/>
        <v>69.262679756491806</v>
      </c>
      <c r="M79" s="1">
        <v>1081304.99</v>
      </c>
    </row>
    <row r="80" spans="1:13" ht="37.5">
      <c r="A80" s="11" t="s">
        <v>89</v>
      </c>
      <c r="B80" s="28">
        <v>802</v>
      </c>
      <c r="C80" s="34" t="s">
        <v>13</v>
      </c>
      <c r="D80" s="34" t="s">
        <v>22</v>
      </c>
      <c r="E80" s="34" t="s">
        <v>87</v>
      </c>
      <c r="F80" s="34" t="s">
        <v>2</v>
      </c>
      <c r="G80" s="34" t="s">
        <v>7</v>
      </c>
      <c r="H80" s="29" t="s">
        <v>157</v>
      </c>
      <c r="I80" s="34" t="s">
        <v>5</v>
      </c>
      <c r="J80" s="30">
        <f>J81</f>
        <v>923221.64</v>
      </c>
      <c r="K80" s="30">
        <f>K81</f>
        <v>560627</v>
      </c>
      <c r="L80" s="44">
        <f t="shared" si="8"/>
        <v>60.725071392390674</v>
      </c>
    </row>
    <row r="81" spans="1:14" ht="38.25" customHeight="1">
      <c r="A81" s="11" t="s">
        <v>23</v>
      </c>
      <c r="B81" s="28">
        <v>802</v>
      </c>
      <c r="C81" s="34" t="s">
        <v>13</v>
      </c>
      <c r="D81" s="34" t="s">
        <v>22</v>
      </c>
      <c r="E81" s="34" t="s">
        <v>87</v>
      </c>
      <c r="F81" s="34" t="s">
        <v>2</v>
      </c>
      <c r="G81" s="34" t="s">
        <v>7</v>
      </c>
      <c r="H81" s="29" t="s">
        <v>157</v>
      </c>
      <c r="I81" s="34" t="s">
        <v>0</v>
      </c>
      <c r="J81" s="30">
        <v>923221.64</v>
      </c>
      <c r="K81" s="30">
        <v>560627</v>
      </c>
      <c r="L81" s="44">
        <f t="shared" si="8"/>
        <v>60.725071392390674</v>
      </c>
      <c r="N81" s="38">
        <v>350571</v>
      </c>
    </row>
    <row r="82" spans="1:14" ht="18.75">
      <c r="A82" s="11" t="s">
        <v>76</v>
      </c>
      <c r="B82" s="28">
        <v>802</v>
      </c>
      <c r="C82" s="34" t="s">
        <v>13</v>
      </c>
      <c r="D82" s="34" t="s">
        <v>22</v>
      </c>
      <c r="E82" s="34" t="s">
        <v>87</v>
      </c>
      <c r="F82" s="34" t="s">
        <v>2</v>
      </c>
      <c r="G82" s="34" t="s">
        <v>7</v>
      </c>
      <c r="H82" s="29" t="s">
        <v>158</v>
      </c>
      <c r="I82" s="34" t="s">
        <v>5</v>
      </c>
      <c r="J82" s="30">
        <f>J83</f>
        <v>1500000</v>
      </c>
      <c r="K82" s="30">
        <f>K83</f>
        <v>818807</v>
      </c>
      <c r="L82" s="44">
        <f t="shared" si="8"/>
        <v>54.587133333333341</v>
      </c>
    </row>
    <row r="83" spans="1:14" ht="38.25" customHeight="1">
      <c r="A83" s="11" t="s">
        <v>23</v>
      </c>
      <c r="B83" s="28">
        <v>802</v>
      </c>
      <c r="C83" s="34" t="s">
        <v>13</v>
      </c>
      <c r="D83" s="34" t="s">
        <v>22</v>
      </c>
      <c r="E83" s="34" t="s">
        <v>87</v>
      </c>
      <c r="F83" s="34" t="s">
        <v>2</v>
      </c>
      <c r="G83" s="34" t="s">
        <v>7</v>
      </c>
      <c r="H83" s="29" t="s">
        <v>158</v>
      </c>
      <c r="I83" s="34" t="s">
        <v>0</v>
      </c>
      <c r="J83" s="30">
        <v>1500000</v>
      </c>
      <c r="K83" s="30">
        <v>818807</v>
      </c>
      <c r="L83" s="44">
        <f t="shared" si="8"/>
        <v>54.587133333333341</v>
      </c>
    </row>
    <row r="84" spans="1:14" ht="21.75" customHeight="1">
      <c r="A84" s="21" t="s">
        <v>55</v>
      </c>
      <c r="B84" s="28">
        <v>802</v>
      </c>
      <c r="C84" s="29" t="s">
        <v>13</v>
      </c>
      <c r="D84" s="29" t="s">
        <v>50</v>
      </c>
      <c r="E84" s="29" t="s">
        <v>7</v>
      </c>
      <c r="F84" s="29" t="s">
        <v>2</v>
      </c>
      <c r="G84" s="29" t="s">
        <v>7</v>
      </c>
      <c r="H84" s="29" t="s">
        <v>6</v>
      </c>
      <c r="I84" s="29" t="s">
        <v>5</v>
      </c>
      <c r="J84" s="30">
        <f>J85</f>
        <v>90000</v>
      </c>
      <c r="K84" s="30">
        <f>K85</f>
        <v>30000</v>
      </c>
      <c r="L84" s="44">
        <f t="shared" si="8"/>
        <v>33.333333333333329</v>
      </c>
    </row>
    <row r="85" spans="1:14" ht="18.75">
      <c r="A85" s="10" t="s">
        <v>17</v>
      </c>
      <c r="B85" s="28">
        <v>802</v>
      </c>
      <c r="C85" s="29" t="s">
        <v>13</v>
      </c>
      <c r="D85" s="29" t="s">
        <v>50</v>
      </c>
      <c r="E85" s="29" t="s">
        <v>10</v>
      </c>
      <c r="F85" s="29" t="s">
        <v>2</v>
      </c>
      <c r="G85" s="29" t="s">
        <v>7</v>
      </c>
      <c r="H85" s="29" t="s">
        <v>6</v>
      </c>
      <c r="I85" s="29" t="s">
        <v>5</v>
      </c>
      <c r="J85" s="30">
        <f>J86+J88</f>
        <v>90000</v>
      </c>
      <c r="K85" s="30">
        <f>K86+K88</f>
        <v>30000</v>
      </c>
      <c r="L85" s="44">
        <f t="shared" si="8"/>
        <v>33.333333333333329</v>
      </c>
    </row>
    <row r="86" spans="1:14" ht="56.25">
      <c r="A86" s="13" t="s">
        <v>123</v>
      </c>
      <c r="B86" s="28">
        <v>802</v>
      </c>
      <c r="C86" s="29" t="s">
        <v>13</v>
      </c>
      <c r="D86" s="29" t="s">
        <v>50</v>
      </c>
      <c r="E86" s="29" t="s">
        <v>10</v>
      </c>
      <c r="F86" s="29" t="s">
        <v>2</v>
      </c>
      <c r="G86" s="29" t="s">
        <v>7</v>
      </c>
      <c r="H86" s="29" t="s">
        <v>124</v>
      </c>
      <c r="I86" s="29" t="s">
        <v>5</v>
      </c>
      <c r="J86" s="30">
        <f>J87</f>
        <v>30000</v>
      </c>
      <c r="K86" s="30">
        <f>K87</f>
        <v>30000</v>
      </c>
      <c r="L86" s="44">
        <f t="shared" si="8"/>
        <v>100</v>
      </c>
    </row>
    <row r="87" spans="1:14" ht="18.75">
      <c r="A87" s="11" t="s">
        <v>49</v>
      </c>
      <c r="B87" s="28">
        <v>802</v>
      </c>
      <c r="C87" s="29" t="s">
        <v>13</v>
      </c>
      <c r="D87" s="29" t="s">
        <v>50</v>
      </c>
      <c r="E87" s="29" t="s">
        <v>10</v>
      </c>
      <c r="F87" s="29" t="s">
        <v>2</v>
      </c>
      <c r="G87" s="29" t="s">
        <v>7</v>
      </c>
      <c r="H87" s="29" t="s">
        <v>124</v>
      </c>
      <c r="I87" s="29" t="s">
        <v>48</v>
      </c>
      <c r="J87" s="30">
        <v>30000</v>
      </c>
      <c r="K87" s="30">
        <v>30000</v>
      </c>
      <c r="L87" s="44">
        <f t="shared" si="8"/>
        <v>100</v>
      </c>
    </row>
    <row r="88" spans="1:14" ht="75">
      <c r="A88" s="13" t="s">
        <v>126</v>
      </c>
      <c r="B88" s="28">
        <v>802</v>
      </c>
      <c r="C88" s="29" t="s">
        <v>13</v>
      </c>
      <c r="D88" s="29" t="s">
        <v>50</v>
      </c>
      <c r="E88" s="29" t="s">
        <v>10</v>
      </c>
      <c r="F88" s="29" t="s">
        <v>2</v>
      </c>
      <c r="G88" s="29" t="s">
        <v>7</v>
      </c>
      <c r="H88" s="29" t="s">
        <v>125</v>
      </c>
      <c r="I88" s="29" t="s">
        <v>5</v>
      </c>
      <c r="J88" s="30">
        <f>J89</f>
        <v>60000</v>
      </c>
      <c r="K88" s="30">
        <f>K89</f>
        <v>0</v>
      </c>
      <c r="L88" s="44">
        <f t="shared" si="8"/>
        <v>0</v>
      </c>
    </row>
    <row r="89" spans="1:14" ht="18.75">
      <c r="A89" s="11" t="s">
        <v>49</v>
      </c>
      <c r="B89" s="28">
        <v>802</v>
      </c>
      <c r="C89" s="29" t="s">
        <v>13</v>
      </c>
      <c r="D89" s="29" t="s">
        <v>50</v>
      </c>
      <c r="E89" s="29" t="s">
        <v>10</v>
      </c>
      <c r="F89" s="29" t="s">
        <v>2</v>
      </c>
      <c r="G89" s="29" t="s">
        <v>7</v>
      </c>
      <c r="H89" s="29" t="s">
        <v>125</v>
      </c>
      <c r="I89" s="29" t="s">
        <v>48</v>
      </c>
      <c r="J89" s="30">
        <v>60000</v>
      </c>
      <c r="K89" s="30">
        <v>0</v>
      </c>
      <c r="L89" s="44">
        <f t="shared" si="8"/>
        <v>0</v>
      </c>
    </row>
    <row r="90" spans="1:14" ht="21" customHeight="1">
      <c r="A90" s="16" t="s">
        <v>21</v>
      </c>
      <c r="B90" s="23">
        <v>802</v>
      </c>
      <c r="C90" s="26" t="s">
        <v>3</v>
      </c>
      <c r="D90" s="26" t="s">
        <v>7</v>
      </c>
      <c r="E90" s="26" t="s">
        <v>7</v>
      </c>
      <c r="F90" s="26" t="s">
        <v>2</v>
      </c>
      <c r="G90" s="26" t="s">
        <v>7</v>
      </c>
      <c r="H90" s="26" t="s">
        <v>6</v>
      </c>
      <c r="I90" s="26" t="s">
        <v>5</v>
      </c>
      <c r="J90" s="27">
        <f>+J91+J97+J105+J120</f>
        <v>41294747.390000001</v>
      </c>
      <c r="K90" s="27">
        <f>+K91+K97+K105+K120</f>
        <v>11364267.48</v>
      </c>
      <c r="L90" s="44">
        <f t="shared" si="8"/>
        <v>27.519886179887344</v>
      </c>
    </row>
    <row r="91" spans="1:14" ht="18.75">
      <c r="A91" s="21" t="s">
        <v>90</v>
      </c>
      <c r="B91" s="28">
        <v>802</v>
      </c>
      <c r="C91" s="29" t="s">
        <v>3</v>
      </c>
      <c r="D91" s="34" t="s">
        <v>1</v>
      </c>
      <c r="E91" s="34" t="s">
        <v>7</v>
      </c>
      <c r="F91" s="34" t="s">
        <v>2</v>
      </c>
      <c r="G91" s="34" t="s">
        <v>7</v>
      </c>
      <c r="H91" s="34" t="s">
        <v>6</v>
      </c>
      <c r="I91" s="34" t="s">
        <v>5</v>
      </c>
      <c r="J91" s="30">
        <f t="shared" ref="J91:K91" si="10">J92</f>
        <v>675000</v>
      </c>
      <c r="K91" s="30">
        <f t="shared" si="10"/>
        <v>315993.14999999997</v>
      </c>
      <c r="L91" s="44">
        <f t="shared" si="8"/>
        <v>46.813799999999993</v>
      </c>
    </row>
    <row r="92" spans="1:14" ht="37.5">
      <c r="A92" s="11" t="s">
        <v>159</v>
      </c>
      <c r="B92" s="28">
        <v>802</v>
      </c>
      <c r="C92" s="29" t="s">
        <v>3</v>
      </c>
      <c r="D92" s="34" t="s">
        <v>1</v>
      </c>
      <c r="E92" s="34" t="s">
        <v>10</v>
      </c>
      <c r="F92" s="34" t="s">
        <v>2</v>
      </c>
      <c r="G92" s="34" t="s">
        <v>7</v>
      </c>
      <c r="H92" s="34" t="s">
        <v>6</v>
      </c>
      <c r="I92" s="34" t="s">
        <v>5</v>
      </c>
      <c r="J92" s="30">
        <f>J93+J95</f>
        <v>675000</v>
      </c>
      <c r="K92" s="30">
        <f>K93+K95</f>
        <v>315993.14999999997</v>
      </c>
      <c r="L92" s="44">
        <f t="shared" si="8"/>
        <v>46.813799999999993</v>
      </c>
    </row>
    <row r="93" spans="1:14" ht="18.75">
      <c r="A93" s="8" t="s">
        <v>91</v>
      </c>
      <c r="B93" s="28">
        <v>802</v>
      </c>
      <c r="C93" s="29" t="s">
        <v>3</v>
      </c>
      <c r="D93" s="34" t="s">
        <v>1</v>
      </c>
      <c r="E93" s="34" t="s">
        <v>10</v>
      </c>
      <c r="F93" s="34" t="s">
        <v>2</v>
      </c>
      <c r="G93" s="34" t="s">
        <v>7</v>
      </c>
      <c r="H93" s="34" t="s">
        <v>95</v>
      </c>
      <c r="I93" s="34" t="s">
        <v>5</v>
      </c>
      <c r="J93" s="30">
        <f>J94</f>
        <v>320000</v>
      </c>
      <c r="K93" s="30">
        <f>K94</f>
        <v>111057.54</v>
      </c>
      <c r="L93" s="44">
        <f t="shared" si="8"/>
        <v>34.705481249999998</v>
      </c>
    </row>
    <row r="94" spans="1:14" ht="37.5">
      <c r="A94" s="11" t="s">
        <v>23</v>
      </c>
      <c r="B94" s="28">
        <v>802</v>
      </c>
      <c r="C94" s="29" t="s">
        <v>3</v>
      </c>
      <c r="D94" s="34" t="s">
        <v>1</v>
      </c>
      <c r="E94" s="34" t="s">
        <v>10</v>
      </c>
      <c r="F94" s="34" t="s">
        <v>2</v>
      </c>
      <c r="G94" s="34" t="s">
        <v>7</v>
      </c>
      <c r="H94" s="34" t="s">
        <v>95</v>
      </c>
      <c r="I94" s="34" t="s">
        <v>0</v>
      </c>
      <c r="J94" s="30">
        <v>320000</v>
      </c>
      <c r="K94" s="30">
        <v>111057.54</v>
      </c>
      <c r="L94" s="44">
        <f t="shared" si="8"/>
        <v>34.705481249999998</v>
      </c>
    </row>
    <row r="95" spans="1:14" ht="19.5" customHeight="1">
      <c r="A95" s="11" t="s">
        <v>92</v>
      </c>
      <c r="B95" s="28">
        <v>802</v>
      </c>
      <c r="C95" s="29" t="s">
        <v>3</v>
      </c>
      <c r="D95" s="34" t="s">
        <v>1</v>
      </c>
      <c r="E95" s="34" t="s">
        <v>10</v>
      </c>
      <c r="F95" s="34" t="s">
        <v>2</v>
      </c>
      <c r="G95" s="34" t="s">
        <v>7</v>
      </c>
      <c r="H95" s="34" t="s">
        <v>96</v>
      </c>
      <c r="I95" s="34" t="s">
        <v>5</v>
      </c>
      <c r="J95" s="30">
        <f>J96</f>
        <v>355000</v>
      </c>
      <c r="K95" s="30">
        <f>K96</f>
        <v>204935.61</v>
      </c>
      <c r="L95" s="44">
        <f t="shared" si="8"/>
        <v>57.728340845070413</v>
      </c>
    </row>
    <row r="96" spans="1:14" ht="37.5">
      <c r="A96" s="11" t="s">
        <v>23</v>
      </c>
      <c r="B96" s="28">
        <v>802</v>
      </c>
      <c r="C96" s="29" t="s">
        <v>3</v>
      </c>
      <c r="D96" s="34" t="s">
        <v>1</v>
      </c>
      <c r="E96" s="34" t="s">
        <v>10</v>
      </c>
      <c r="F96" s="34" t="s">
        <v>2</v>
      </c>
      <c r="G96" s="34" t="s">
        <v>7</v>
      </c>
      <c r="H96" s="34" t="s">
        <v>96</v>
      </c>
      <c r="I96" s="34" t="s">
        <v>0</v>
      </c>
      <c r="J96" s="30">
        <v>355000</v>
      </c>
      <c r="K96" s="30">
        <v>204935.61</v>
      </c>
      <c r="L96" s="44">
        <f t="shared" si="8"/>
        <v>57.728340845070413</v>
      </c>
    </row>
    <row r="97" spans="1:17" ht="18.75">
      <c r="A97" s="20" t="s">
        <v>20</v>
      </c>
      <c r="B97" s="28">
        <v>802</v>
      </c>
      <c r="C97" s="29" t="s">
        <v>3</v>
      </c>
      <c r="D97" s="34" t="s">
        <v>19</v>
      </c>
      <c r="E97" s="34" t="s">
        <v>7</v>
      </c>
      <c r="F97" s="34" t="s">
        <v>2</v>
      </c>
      <c r="G97" s="34" t="s">
        <v>7</v>
      </c>
      <c r="H97" s="34" t="s">
        <v>6</v>
      </c>
      <c r="I97" s="34" t="s">
        <v>5</v>
      </c>
      <c r="J97" s="30">
        <f>J98+J102</f>
        <v>3571865</v>
      </c>
      <c r="K97" s="30">
        <f>K98+K102</f>
        <v>186226.6</v>
      </c>
      <c r="L97" s="44">
        <f t="shared" si="8"/>
        <v>5.2137076849209025</v>
      </c>
    </row>
    <row r="98" spans="1:17" ht="56.25">
      <c r="A98" s="45" t="s">
        <v>207</v>
      </c>
      <c r="B98" s="28">
        <v>802</v>
      </c>
      <c r="C98" s="29" t="s">
        <v>3</v>
      </c>
      <c r="D98" s="34" t="s">
        <v>19</v>
      </c>
      <c r="E98" s="34" t="s">
        <v>36</v>
      </c>
      <c r="F98" s="34" t="s">
        <v>2</v>
      </c>
      <c r="G98" s="34" t="s">
        <v>7</v>
      </c>
      <c r="H98" s="34" t="s">
        <v>6</v>
      </c>
      <c r="I98" s="34" t="s">
        <v>5</v>
      </c>
      <c r="J98" s="30">
        <f>J99</f>
        <v>3155000</v>
      </c>
      <c r="K98" s="30">
        <f>K99</f>
        <v>0</v>
      </c>
      <c r="L98" s="44">
        <f>K98/J98*100</f>
        <v>0</v>
      </c>
    </row>
    <row r="99" spans="1:17" ht="37.5">
      <c r="A99" s="63" t="s">
        <v>132</v>
      </c>
      <c r="B99" s="28">
        <v>802</v>
      </c>
      <c r="C99" s="29" t="s">
        <v>3</v>
      </c>
      <c r="D99" s="34" t="s">
        <v>19</v>
      </c>
      <c r="E99" s="34" t="s">
        <v>36</v>
      </c>
      <c r="F99" s="34" t="s">
        <v>135</v>
      </c>
      <c r="G99" s="34" t="s">
        <v>7</v>
      </c>
      <c r="H99" s="34" t="s">
        <v>6</v>
      </c>
      <c r="I99" s="34" t="s">
        <v>5</v>
      </c>
      <c r="J99" s="30">
        <f>J100</f>
        <v>3155000</v>
      </c>
      <c r="K99" s="30">
        <f>K100</f>
        <v>0</v>
      </c>
      <c r="L99" s="44">
        <f>K99/J99*100</f>
        <v>0</v>
      </c>
    </row>
    <row r="100" spans="1:17" ht="75">
      <c r="A100" s="64" t="s">
        <v>208</v>
      </c>
      <c r="B100" s="28">
        <v>802</v>
      </c>
      <c r="C100" s="29" t="s">
        <v>3</v>
      </c>
      <c r="D100" s="34" t="s">
        <v>19</v>
      </c>
      <c r="E100" s="34" t="s">
        <v>36</v>
      </c>
      <c r="F100" s="34" t="s">
        <v>135</v>
      </c>
      <c r="G100" s="34" t="s">
        <v>7</v>
      </c>
      <c r="H100" s="34" t="s">
        <v>209</v>
      </c>
      <c r="I100" s="34" t="s">
        <v>5</v>
      </c>
      <c r="J100" s="30">
        <f>J101</f>
        <v>3155000</v>
      </c>
      <c r="K100" s="30">
        <f>K101</f>
        <v>0</v>
      </c>
      <c r="L100" s="44">
        <f>K100/J100*100</f>
        <v>0</v>
      </c>
    </row>
    <row r="101" spans="1:17" ht="18.75">
      <c r="A101" s="12" t="s">
        <v>11</v>
      </c>
      <c r="B101" s="28">
        <v>802</v>
      </c>
      <c r="C101" s="29" t="s">
        <v>3</v>
      </c>
      <c r="D101" s="34" t="s">
        <v>19</v>
      </c>
      <c r="E101" s="34" t="s">
        <v>36</v>
      </c>
      <c r="F101" s="34" t="s">
        <v>135</v>
      </c>
      <c r="G101" s="34" t="s">
        <v>7</v>
      </c>
      <c r="H101" s="34" t="s">
        <v>209</v>
      </c>
      <c r="I101" s="34" t="s">
        <v>9</v>
      </c>
      <c r="J101" s="30">
        <v>3155000</v>
      </c>
      <c r="K101" s="30">
        <v>0</v>
      </c>
      <c r="L101" s="44">
        <f>K101/J101*100</f>
        <v>0</v>
      </c>
    </row>
    <row r="102" spans="1:17" ht="37.5">
      <c r="A102" s="11" t="s">
        <v>159</v>
      </c>
      <c r="B102" s="28">
        <v>802</v>
      </c>
      <c r="C102" s="29" t="s">
        <v>3</v>
      </c>
      <c r="D102" s="34" t="s">
        <v>19</v>
      </c>
      <c r="E102" s="34" t="s">
        <v>162</v>
      </c>
      <c r="F102" s="34" t="s">
        <v>2</v>
      </c>
      <c r="G102" s="34" t="s">
        <v>7</v>
      </c>
      <c r="H102" s="34" t="s">
        <v>6</v>
      </c>
      <c r="I102" s="34" t="s">
        <v>5</v>
      </c>
      <c r="J102" s="30">
        <f>J103</f>
        <v>416865</v>
      </c>
      <c r="K102" s="30">
        <f>K103</f>
        <v>186226.6</v>
      </c>
      <c r="L102" s="44">
        <f t="shared" ref="L102" si="11">K102/J102*100</f>
        <v>44.673119595072748</v>
      </c>
    </row>
    <row r="103" spans="1:17" ht="18.75">
      <c r="A103" s="11" t="s">
        <v>93</v>
      </c>
      <c r="B103" s="28">
        <v>802</v>
      </c>
      <c r="C103" s="29" t="s">
        <v>3</v>
      </c>
      <c r="D103" s="34" t="s">
        <v>19</v>
      </c>
      <c r="E103" s="34" t="s">
        <v>162</v>
      </c>
      <c r="F103" s="34" t="s">
        <v>2</v>
      </c>
      <c r="G103" s="34" t="s">
        <v>7</v>
      </c>
      <c r="H103" s="34" t="s">
        <v>97</v>
      </c>
      <c r="I103" s="34" t="s">
        <v>5</v>
      </c>
      <c r="J103" s="30">
        <f t="shared" ref="J103:K103" si="12">J104</f>
        <v>416865</v>
      </c>
      <c r="K103" s="30">
        <f t="shared" si="12"/>
        <v>186226.6</v>
      </c>
      <c r="L103" s="44">
        <f t="shared" si="8"/>
        <v>44.673119595072748</v>
      </c>
    </row>
    <row r="104" spans="1:17" ht="23.25" customHeight="1">
      <c r="A104" s="11" t="s">
        <v>161</v>
      </c>
      <c r="B104" s="28">
        <v>802</v>
      </c>
      <c r="C104" s="29" t="s">
        <v>3</v>
      </c>
      <c r="D104" s="34" t="s">
        <v>19</v>
      </c>
      <c r="E104" s="34" t="s">
        <v>162</v>
      </c>
      <c r="F104" s="34" t="s">
        <v>2</v>
      </c>
      <c r="G104" s="34" t="s">
        <v>7</v>
      </c>
      <c r="H104" s="34" t="s">
        <v>97</v>
      </c>
      <c r="I104" s="34" t="s">
        <v>0</v>
      </c>
      <c r="J104" s="30">
        <v>416865</v>
      </c>
      <c r="K104" s="30">
        <v>186226.6</v>
      </c>
      <c r="L104" s="44">
        <f t="shared" si="8"/>
        <v>44.673119595072748</v>
      </c>
    </row>
    <row r="105" spans="1:17" ht="21" customHeight="1">
      <c r="A105" s="22" t="s">
        <v>98</v>
      </c>
      <c r="B105" s="35" t="s">
        <v>105</v>
      </c>
      <c r="C105" s="35" t="s">
        <v>3</v>
      </c>
      <c r="D105" s="35" t="s">
        <v>36</v>
      </c>
      <c r="E105" s="35" t="s">
        <v>7</v>
      </c>
      <c r="F105" s="35" t="s">
        <v>2</v>
      </c>
      <c r="G105" s="35" t="s">
        <v>7</v>
      </c>
      <c r="H105" s="35" t="s">
        <v>6</v>
      </c>
      <c r="I105" s="35" t="s">
        <v>5</v>
      </c>
      <c r="J105" s="36">
        <f>J106+J110+J113+J117</f>
        <v>17262506.039999999</v>
      </c>
      <c r="K105" s="36">
        <f>K106+K110+K113+K117</f>
        <v>4196045.62</v>
      </c>
      <c r="L105" s="44">
        <f t="shared" si="8"/>
        <v>24.307279663086508</v>
      </c>
    </row>
    <row r="106" spans="1:17" ht="43.5" customHeight="1">
      <c r="A106" s="45" t="s">
        <v>166</v>
      </c>
      <c r="B106" s="34" t="s">
        <v>105</v>
      </c>
      <c r="C106" s="34" t="s">
        <v>3</v>
      </c>
      <c r="D106" s="34" t="s">
        <v>36</v>
      </c>
      <c r="E106" s="34" t="s">
        <v>142</v>
      </c>
      <c r="F106" s="34" t="s">
        <v>2</v>
      </c>
      <c r="G106" s="34" t="s">
        <v>7</v>
      </c>
      <c r="H106" s="34" t="s">
        <v>6</v>
      </c>
      <c r="I106" s="34" t="s">
        <v>5</v>
      </c>
      <c r="J106" s="37">
        <f t="shared" ref="J106:K106" si="13">J107</f>
        <v>5249521.66</v>
      </c>
      <c r="K106" s="37">
        <f t="shared" si="13"/>
        <v>0</v>
      </c>
      <c r="L106" s="44">
        <f t="shared" si="8"/>
        <v>0</v>
      </c>
    </row>
    <row r="107" spans="1:17" ht="55.5" customHeight="1">
      <c r="A107" s="46" t="s">
        <v>138</v>
      </c>
      <c r="B107" s="34" t="s">
        <v>105</v>
      </c>
      <c r="C107" s="34" t="s">
        <v>3</v>
      </c>
      <c r="D107" s="34" t="s">
        <v>36</v>
      </c>
      <c r="E107" s="34" t="s">
        <v>142</v>
      </c>
      <c r="F107" s="34" t="s">
        <v>2</v>
      </c>
      <c r="G107" s="34" t="s">
        <v>164</v>
      </c>
      <c r="H107" s="34" t="s">
        <v>6</v>
      </c>
      <c r="I107" s="34" t="s">
        <v>5</v>
      </c>
      <c r="J107" s="37">
        <f>J108</f>
        <v>5249521.66</v>
      </c>
      <c r="K107" s="37">
        <f>K108</f>
        <v>0</v>
      </c>
      <c r="L107" s="44">
        <f t="shared" si="8"/>
        <v>0</v>
      </c>
    </row>
    <row r="108" spans="1:17" ht="21" customHeight="1">
      <c r="A108" s="8" t="s">
        <v>167</v>
      </c>
      <c r="B108" s="34" t="s">
        <v>105</v>
      </c>
      <c r="C108" s="34" t="s">
        <v>3</v>
      </c>
      <c r="D108" s="34" t="s">
        <v>36</v>
      </c>
      <c r="E108" s="34" t="s">
        <v>142</v>
      </c>
      <c r="F108" s="34" t="s">
        <v>2</v>
      </c>
      <c r="G108" s="34" t="s">
        <v>164</v>
      </c>
      <c r="H108" s="34" t="s">
        <v>165</v>
      </c>
      <c r="I108" s="34" t="s">
        <v>5</v>
      </c>
      <c r="J108" s="37">
        <f>J109</f>
        <v>5249521.66</v>
      </c>
      <c r="K108" s="37">
        <f>K109</f>
        <v>0</v>
      </c>
      <c r="L108" s="44">
        <f t="shared" ref="L108:L175" si="14">K108/J108*100</f>
        <v>0</v>
      </c>
    </row>
    <row r="109" spans="1:17" ht="24.75" customHeight="1">
      <c r="A109" s="11" t="s">
        <v>161</v>
      </c>
      <c r="B109" s="34" t="s">
        <v>105</v>
      </c>
      <c r="C109" s="34" t="s">
        <v>3</v>
      </c>
      <c r="D109" s="34" t="s">
        <v>36</v>
      </c>
      <c r="E109" s="34" t="s">
        <v>142</v>
      </c>
      <c r="F109" s="34" t="s">
        <v>2</v>
      </c>
      <c r="G109" s="34" t="s">
        <v>164</v>
      </c>
      <c r="H109" s="34" t="s">
        <v>165</v>
      </c>
      <c r="I109" s="34" t="s">
        <v>0</v>
      </c>
      <c r="J109" s="37">
        <v>5249521.66</v>
      </c>
      <c r="K109" s="37">
        <v>0</v>
      </c>
      <c r="L109" s="44">
        <f t="shared" si="14"/>
        <v>0</v>
      </c>
      <c r="Q109" s="1">
        <v>4648700</v>
      </c>
    </row>
    <row r="110" spans="1:17" ht="54" customHeight="1">
      <c r="A110" s="8" t="s">
        <v>163</v>
      </c>
      <c r="B110" s="34" t="s">
        <v>105</v>
      </c>
      <c r="C110" s="34" t="s">
        <v>3</v>
      </c>
      <c r="D110" s="34" t="s">
        <v>36</v>
      </c>
      <c r="E110" s="34" t="s">
        <v>99</v>
      </c>
      <c r="F110" s="34" t="s">
        <v>2</v>
      </c>
      <c r="G110" s="34" t="s">
        <v>7</v>
      </c>
      <c r="H110" s="34" t="s">
        <v>6</v>
      </c>
      <c r="I110" s="34" t="s">
        <v>5</v>
      </c>
      <c r="J110" s="37">
        <f>J111</f>
        <v>4629641</v>
      </c>
      <c r="K110" s="37">
        <f>K111</f>
        <v>2668856.36</v>
      </c>
      <c r="L110" s="44">
        <f t="shared" si="14"/>
        <v>57.647155794585373</v>
      </c>
    </row>
    <row r="111" spans="1:17" ht="18.75">
      <c r="A111" s="8" t="s">
        <v>100</v>
      </c>
      <c r="B111" s="34" t="s">
        <v>105</v>
      </c>
      <c r="C111" s="34" t="s">
        <v>3</v>
      </c>
      <c r="D111" s="34" t="s">
        <v>36</v>
      </c>
      <c r="E111" s="34" t="s">
        <v>99</v>
      </c>
      <c r="F111" s="34" t="s">
        <v>2</v>
      </c>
      <c r="G111" s="34" t="s">
        <v>7</v>
      </c>
      <c r="H111" s="34" t="s">
        <v>101</v>
      </c>
      <c r="I111" s="34" t="s">
        <v>5</v>
      </c>
      <c r="J111" s="37">
        <f t="shared" ref="J111:K111" si="15">J112</f>
        <v>4629641</v>
      </c>
      <c r="K111" s="37">
        <f t="shared" si="15"/>
        <v>2668856.36</v>
      </c>
      <c r="L111" s="44">
        <f t="shared" si="14"/>
        <v>57.647155794585373</v>
      </c>
    </row>
    <row r="112" spans="1:17" ht="37.5">
      <c r="A112" s="11" t="s">
        <v>23</v>
      </c>
      <c r="B112" s="34" t="s">
        <v>105</v>
      </c>
      <c r="C112" s="34" t="s">
        <v>3</v>
      </c>
      <c r="D112" s="34" t="s">
        <v>36</v>
      </c>
      <c r="E112" s="34" t="s">
        <v>99</v>
      </c>
      <c r="F112" s="34" t="s">
        <v>2</v>
      </c>
      <c r="G112" s="34" t="s">
        <v>7</v>
      </c>
      <c r="H112" s="34" t="s">
        <v>101</v>
      </c>
      <c r="I112" s="34" t="s">
        <v>0</v>
      </c>
      <c r="J112" s="37">
        <v>4629641</v>
      </c>
      <c r="K112" s="37">
        <v>2668856.36</v>
      </c>
      <c r="L112" s="44">
        <f t="shared" si="14"/>
        <v>57.647155794585373</v>
      </c>
    </row>
    <row r="113" spans="1:12" ht="37.5">
      <c r="A113" s="11" t="s">
        <v>168</v>
      </c>
      <c r="B113" s="34" t="s">
        <v>105</v>
      </c>
      <c r="C113" s="34" t="s">
        <v>3</v>
      </c>
      <c r="D113" s="34" t="s">
        <v>36</v>
      </c>
      <c r="E113" s="34" t="s">
        <v>102</v>
      </c>
      <c r="F113" s="34" t="s">
        <v>2</v>
      </c>
      <c r="G113" s="34" t="s">
        <v>7</v>
      </c>
      <c r="H113" s="34" t="s">
        <v>6</v>
      </c>
      <c r="I113" s="34" t="s">
        <v>5</v>
      </c>
      <c r="J113" s="37">
        <f>J114</f>
        <v>4269511.38</v>
      </c>
      <c r="K113" s="37">
        <f>K114</f>
        <v>1416863.06</v>
      </c>
      <c r="L113" s="44">
        <f t="shared" si="14"/>
        <v>33.185602142603962</v>
      </c>
    </row>
    <row r="114" spans="1:12" ht="18.75">
      <c r="A114" s="11" t="s">
        <v>103</v>
      </c>
      <c r="B114" s="34" t="s">
        <v>105</v>
      </c>
      <c r="C114" s="34" t="s">
        <v>3</v>
      </c>
      <c r="D114" s="34" t="s">
        <v>36</v>
      </c>
      <c r="E114" s="34" t="s">
        <v>102</v>
      </c>
      <c r="F114" s="34" t="s">
        <v>2</v>
      </c>
      <c r="G114" s="34" t="s">
        <v>7</v>
      </c>
      <c r="H114" s="34" t="s">
        <v>104</v>
      </c>
      <c r="I114" s="34" t="s">
        <v>5</v>
      </c>
      <c r="J114" s="37">
        <f>J115+J116</f>
        <v>4269511.38</v>
      </c>
      <c r="K114" s="37">
        <f>K115+K116</f>
        <v>1416863.06</v>
      </c>
      <c r="L114" s="44">
        <f t="shared" si="14"/>
        <v>33.185602142603962</v>
      </c>
    </row>
    <row r="115" spans="1:12" ht="37.5">
      <c r="A115" s="11" t="s">
        <v>23</v>
      </c>
      <c r="B115" s="34" t="s">
        <v>105</v>
      </c>
      <c r="C115" s="34" t="s">
        <v>3</v>
      </c>
      <c r="D115" s="34" t="s">
        <v>36</v>
      </c>
      <c r="E115" s="34" t="s">
        <v>102</v>
      </c>
      <c r="F115" s="34" t="s">
        <v>2</v>
      </c>
      <c r="G115" s="34" t="s">
        <v>7</v>
      </c>
      <c r="H115" s="34" t="s">
        <v>104</v>
      </c>
      <c r="I115" s="34" t="s">
        <v>0</v>
      </c>
      <c r="J115" s="37">
        <v>4251113.07</v>
      </c>
      <c r="K115" s="37">
        <v>1398464.75</v>
      </c>
      <c r="L115" s="44">
        <f t="shared" si="14"/>
        <v>32.896437402922338</v>
      </c>
    </row>
    <row r="116" spans="1:12" ht="18.75">
      <c r="A116" s="8" t="s">
        <v>11</v>
      </c>
      <c r="B116" s="34" t="s">
        <v>105</v>
      </c>
      <c r="C116" s="34" t="s">
        <v>3</v>
      </c>
      <c r="D116" s="34" t="s">
        <v>36</v>
      </c>
      <c r="E116" s="34" t="s">
        <v>102</v>
      </c>
      <c r="F116" s="34" t="s">
        <v>2</v>
      </c>
      <c r="G116" s="34" t="s">
        <v>7</v>
      </c>
      <c r="H116" s="34" t="s">
        <v>104</v>
      </c>
      <c r="I116" s="34" t="s">
        <v>9</v>
      </c>
      <c r="J116" s="37">
        <v>18398.310000000001</v>
      </c>
      <c r="K116" s="37">
        <v>18398.310000000001</v>
      </c>
      <c r="L116" s="44">
        <f>K116/J116*100</f>
        <v>100</v>
      </c>
    </row>
    <row r="117" spans="1:12" ht="37.5">
      <c r="A117" s="11" t="s">
        <v>169</v>
      </c>
      <c r="B117" s="34" t="s">
        <v>105</v>
      </c>
      <c r="C117" s="34" t="s">
        <v>3</v>
      </c>
      <c r="D117" s="34" t="s">
        <v>36</v>
      </c>
      <c r="E117" s="34" t="s">
        <v>170</v>
      </c>
      <c r="F117" s="34" t="s">
        <v>2</v>
      </c>
      <c r="G117" s="34" t="s">
        <v>7</v>
      </c>
      <c r="H117" s="34" t="s">
        <v>6</v>
      </c>
      <c r="I117" s="34" t="s">
        <v>5</v>
      </c>
      <c r="J117" s="37">
        <f t="shared" ref="J117:K118" si="16">J118</f>
        <v>3113832</v>
      </c>
      <c r="K117" s="37">
        <f t="shared" si="16"/>
        <v>110326.2</v>
      </c>
      <c r="L117" s="44">
        <f t="shared" si="14"/>
        <v>3.5431005911686948</v>
      </c>
    </row>
    <row r="118" spans="1:12" ht="18.75">
      <c r="A118" s="8" t="s">
        <v>79</v>
      </c>
      <c r="B118" s="34" t="s">
        <v>105</v>
      </c>
      <c r="C118" s="34" t="s">
        <v>3</v>
      </c>
      <c r="D118" s="34" t="s">
        <v>36</v>
      </c>
      <c r="E118" s="34" t="s">
        <v>170</v>
      </c>
      <c r="F118" s="34" t="s">
        <v>2</v>
      </c>
      <c r="G118" s="34" t="s">
        <v>7</v>
      </c>
      <c r="H118" s="34" t="s">
        <v>78</v>
      </c>
      <c r="I118" s="34" t="s">
        <v>5</v>
      </c>
      <c r="J118" s="37">
        <f t="shared" si="16"/>
        <v>3113832</v>
      </c>
      <c r="K118" s="37">
        <f t="shared" si="16"/>
        <v>110326.2</v>
      </c>
      <c r="L118" s="44">
        <f t="shared" si="14"/>
        <v>3.5431005911686948</v>
      </c>
    </row>
    <row r="119" spans="1:12" ht="20.25" customHeight="1">
      <c r="A119" s="11" t="s">
        <v>161</v>
      </c>
      <c r="B119" s="34" t="s">
        <v>105</v>
      </c>
      <c r="C119" s="34" t="s">
        <v>3</v>
      </c>
      <c r="D119" s="34" t="s">
        <v>36</v>
      </c>
      <c r="E119" s="34" t="s">
        <v>170</v>
      </c>
      <c r="F119" s="34" t="s">
        <v>2</v>
      </c>
      <c r="G119" s="34" t="s">
        <v>7</v>
      </c>
      <c r="H119" s="34" t="s">
        <v>78</v>
      </c>
      <c r="I119" s="34" t="s">
        <v>0</v>
      </c>
      <c r="J119" s="37">
        <v>3113832</v>
      </c>
      <c r="K119" s="37">
        <v>110326.2</v>
      </c>
      <c r="L119" s="44">
        <f t="shared" si="14"/>
        <v>3.5431005911686948</v>
      </c>
    </row>
    <row r="120" spans="1:12" ht="21.75" customHeight="1">
      <c r="A120" s="20" t="s">
        <v>18</v>
      </c>
      <c r="B120" s="35" t="s">
        <v>105</v>
      </c>
      <c r="C120" s="35" t="s">
        <v>3</v>
      </c>
      <c r="D120" s="35" t="s">
        <v>3</v>
      </c>
      <c r="E120" s="35" t="s">
        <v>7</v>
      </c>
      <c r="F120" s="35" t="s">
        <v>2</v>
      </c>
      <c r="G120" s="35" t="s">
        <v>7</v>
      </c>
      <c r="H120" s="35" t="s">
        <v>6</v>
      </c>
      <c r="I120" s="35" t="s">
        <v>5</v>
      </c>
      <c r="J120" s="36">
        <f>J121+J129+J132</f>
        <v>19785376.350000001</v>
      </c>
      <c r="K120" s="36">
        <f>K121+K129+K132</f>
        <v>6666002.1099999994</v>
      </c>
      <c r="L120" s="44">
        <f t="shared" si="14"/>
        <v>33.691560838063097</v>
      </c>
    </row>
    <row r="121" spans="1:12" ht="40.5" customHeight="1">
      <c r="A121" s="11" t="s">
        <v>190</v>
      </c>
      <c r="B121" s="34" t="s">
        <v>105</v>
      </c>
      <c r="C121" s="34" t="s">
        <v>3</v>
      </c>
      <c r="D121" s="34" t="s">
        <v>3</v>
      </c>
      <c r="E121" s="34" t="s">
        <v>36</v>
      </c>
      <c r="F121" s="34" t="s">
        <v>2</v>
      </c>
      <c r="G121" s="34" t="s">
        <v>7</v>
      </c>
      <c r="H121" s="34" t="s">
        <v>6</v>
      </c>
      <c r="I121" s="34" t="s">
        <v>5</v>
      </c>
      <c r="J121" s="37">
        <f>J122+J125</f>
        <v>9712240</v>
      </c>
      <c r="K121" s="37">
        <f>K122+K125</f>
        <v>3711717.11</v>
      </c>
      <c r="L121" s="44">
        <f>K121/J121*100</f>
        <v>38.216900632603803</v>
      </c>
    </row>
    <row r="122" spans="1:12" ht="39" customHeight="1">
      <c r="A122" s="11" t="s">
        <v>191</v>
      </c>
      <c r="B122" s="34" t="s">
        <v>105</v>
      </c>
      <c r="C122" s="34" t="s">
        <v>3</v>
      </c>
      <c r="D122" s="34" t="s">
        <v>3</v>
      </c>
      <c r="E122" s="34" t="s">
        <v>36</v>
      </c>
      <c r="F122" s="34" t="s">
        <v>192</v>
      </c>
      <c r="G122" s="34" t="s">
        <v>7</v>
      </c>
      <c r="H122" s="34" t="s">
        <v>6</v>
      </c>
      <c r="I122" s="34" t="s">
        <v>5</v>
      </c>
      <c r="J122" s="37">
        <f>J123</f>
        <v>104730</v>
      </c>
      <c r="K122" s="37">
        <v>0</v>
      </c>
      <c r="L122" s="44">
        <f>K122/J122*100</f>
        <v>0</v>
      </c>
    </row>
    <row r="123" spans="1:12" ht="56.25" customHeight="1">
      <c r="A123" s="11" t="s">
        <v>193</v>
      </c>
      <c r="B123" s="34" t="s">
        <v>105</v>
      </c>
      <c r="C123" s="34" t="s">
        <v>3</v>
      </c>
      <c r="D123" s="34" t="s">
        <v>3</v>
      </c>
      <c r="E123" s="34" t="s">
        <v>36</v>
      </c>
      <c r="F123" s="34" t="s">
        <v>192</v>
      </c>
      <c r="G123" s="34" t="s">
        <v>7</v>
      </c>
      <c r="H123" s="34" t="s">
        <v>194</v>
      </c>
      <c r="I123" s="34" t="s">
        <v>5</v>
      </c>
      <c r="J123" s="37">
        <f>J124</f>
        <v>104730</v>
      </c>
      <c r="K123" s="37">
        <v>0</v>
      </c>
      <c r="L123" s="44">
        <f>K123/J123*100</f>
        <v>0</v>
      </c>
    </row>
    <row r="124" spans="1:12" ht="21.75" customHeight="1">
      <c r="A124" s="11" t="s">
        <v>49</v>
      </c>
      <c r="B124" s="34" t="s">
        <v>105</v>
      </c>
      <c r="C124" s="34" t="s">
        <v>3</v>
      </c>
      <c r="D124" s="34" t="s">
        <v>3</v>
      </c>
      <c r="E124" s="34" t="s">
        <v>36</v>
      </c>
      <c r="F124" s="34" t="s">
        <v>192</v>
      </c>
      <c r="G124" s="34" t="s">
        <v>7</v>
      </c>
      <c r="H124" s="34" t="s">
        <v>194</v>
      </c>
      <c r="I124" s="34" t="s">
        <v>48</v>
      </c>
      <c r="J124" s="37">
        <v>104730</v>
      </c>
      <c r="K124" s="37">
        <v>0</v>
      </c>
      <c r="L124" s="44">
        <f>K124/J124*100</f>
        <v>0</v>
      </c>
    </row>
    <row r="125" spans="1:12" ht="42.75" customHeight="1">
      <c r="A125" s="11" t="s">
        <v>160</v>
      </c>
      <c r="B125" s="34" t="s">
        <v>105</v>
      </c>
      <c r="C125" s="34" t="s">
        <v>3</v>
      </c>
      <c r="D125" s="34" t="s">
        <v>3</v>
      </c>
      <c r="E125" s="34" t="s">
        <v>36</v>
      </c>
      <c r="F125" s="34" t="s">
        <v>2</v>
      </c>
      <c r="G125" s="34" t="s">
        <v>7</v>
      </c>
      <c r="H125" s="34" t="s">
        <v>6</v>
      </c>
      <c r="I125" s="34" t="s">
        <v>5</v>
      </c>
      <c r="J125" s="37">
        <f t="shared" ref="J125:K127" si="17">J126</f>
        <v>9607510</v>
      </c>
      <c r="K125" s="37">
        <f t="shared" si="17"/>
        <v>3711717.11</v>
      </c>
      <c r="L125" s="44">
        <f t="shared" si="14"/>
        <v>38.633497232893852</v>
      </c>
    </row>
    <row r="126" spans="1:12" ht="40.5" customHeight="1">
      <c r="A126" s="40" t="s">
        <v>132</v>
      </c>
      <c r="B126" s="34" t="s">
        <v>105</v>
      </c>
      <c r="C126" s="34" t="s">
        <v>3</v>
      </c>
      <c r="D126" s="34" t="s">
        <v>3</v>
      </c>
      <c r="E126" s="34" t="s">
        <v>36</v>
      </c>
      <c r="F126" s="34" t="s">
        <v>135</v>
      </c>
      <c r="G126" s="34" t="s">
        <v>7</v>
      </c>
      <c r="H126" s="34" t="s">
        <v>6</v>
      </c>
      <c r="I126" s="34" t="s">
        <v>5</v>
      </c>
      <c r="J126" s="37">
        <f t="shared" si="17"/>
        <v>9607510</v>
      </c>
      <c r="K126" s="37">
        <f t="shared" si="17"/>
        <v>3711717.11</v>
      </c>
      <c r="L126" s="44">
        <f t="shared" si="14"/>
        <v>38.633497232893852</v>
      </c>
    </row>
    <row r="127" spans="1:12" ht="18.75">
      <c r="A127" s="11" t="s">
        <v>133</v>
      </c>
      <c r="B127" s="34" t="s">
        <v>105</v>
      </c>
      <c r="C127" s="34" t="s">
        <v>3</v>
      </c>
      <c r="D127" s="34" t="s">
        <v>3</v>
      </c>
      <c r="E127" s="34" t="s">
        <v>36</v>
      </c>
      <c r="F127" s="34" t="s">
        <v>135</v>
      </c>
      <c r="G127" s="34" t="s">
        <v>7</v>
      </c>
      <c r="H127" s="34" t="s">
        <v>171</v>
      </c>
      <c r="I127" s="34" t="s">
        <v>5</v>
      </c>
      <c r="J127" s="37">
        <f t="shared" si="17"/>
        <v>9607510</v>
      </c>
      <c r="K127" s="37">
        <f t="shared" si="17"/>
        <v>3711717.11</v>
      </c>
      <c r="L127" s="44">
        <f>K127/J127*100</f>
        <v>38.633497232893852</v>
      </c>
    </row>
    <row r="128" spans="1:12" ht="37.5">
      <c r="A128" s="11" t="s">
        <v>134</v>
      </c>
      <c r="B128" s="34" t="s">
        <v>105</v>
      </c>
      <c r="C128" s="34" t="s">
        <v>3</v>
      </c>
      <c r="D128" s="34" t="s">
        <v>3</v>
      </c>
      <c r="E128" s="34" t="s">
        <v>36</v>
      </c>
      <c r="F128" s="34" t="s">
        <v>135</v>
      </c>
      <c r="G128" s="34" t="s">
        <v>7</v>
      </c>
      <c r="H128" s="34" t="s">
        <v>171</v>
      </c>
      <c r="I128" s="34" t="s">
        <v>34</v>
      </c>
      <c r="J128" s="37">
        <v>9607510</v>
      </c>
      <c r="K128" s="37">
        <v>3711717.11</v>
      </c>
      <c r="L128" s="44">
        <f>K128/J128*100</f>
        <v>38.633497232893852</v>
      </c>
    </row>
    <row r="129" spans="1:12" ht="37.5">
      <c r="A129" s="45" t="s">
        <v>166</v>
      </c>
      <c r="B129" s="34" t="s">
        <v>105</v>
      </c>
      <c r="C129" s="34" t="s">
        <v>3</v>
      </c>
      <c r="D129" s="34" t="s">
        <v>3</v>
      </c>
      <c r="E129" s="34" t="s">
        <v>142</v>
      </c>
      <c r="F129" s="34" t="s">
        <v>2</v>
      </c>
      <c r="G129" s="34" t="s">
        <v>7</v>
      </c>
      <c r="H129" s="34" t="s">
        <v>6</v>
      </c>
      <c r="I129" s="34" t="s">
        <v>5</v>
      </c>
      <c r="J129" s="37">
        <f>J130</f>
        <v>4565407.3499999996</v>
      </c>
      <c r="K129" s="37">
        <f>K130</f>
        <v>54285</v>
      </c>
      <c r="L129" s="44">
        <f>K129/J129*100</f>
        <v>1.1890505236077127</v>
      </c>
    </row>
    <row r="130" spans="1:12" ht="18.75">
      <c r="A130" s="45" t="s">
        <v>195</v>
      </c>
      <c r="B130" s="34" t="s">
        <v>105</v>
      </c>
      <c r="C130" s="34" t="s">
        <v>3</v>
      </c>
      <c r="D130" s="34" t="s">
        <v>3</v>
      </c>
      <c r="E130" s="34" t="s">
        <v>142</v>
      </c>
      <c r="F130" s="34" t="s">
        <v>2</v>
      </c>
      <c r="G130" s="34" t="s">
        <v>7</v>
      </c>
      <c r="H130" s="34" t="s">
        <v>196</v>
      </c>
      <c r="I130" s="34" t="s">
        <v>5</v>
      </c>
      <c r="J130" s="37">
        <f>J131</f>
        <v>4565407.3499999996</v>
      </c>
      <c r="K130" s="37">
        <f>K131</f>
        <v>54285</v>
      </c>
      <c r="L130" s="44">
        <f>K130/J130*100</f>
        <v>1.1890505236077127</v>
      </c>
    </row>
    <row r="131" spans="1:12" ht="37.5">
      <c r="A131" s="11" t="s">
        <v>161</v>
      </c>
      <c r="B131" s="34" t="s">
        <v>105</v>
      </c>
      <c r="C131" s="34" t="s">
        <v>3</v>
      </c>
      <c r="D131" s="34" t="s">
        <v>3</v>
      </c>
      <c r="E131" s="34" t="s">
        <v>142</v>
      </c>
      <c r="F131" s="34" t="s">
        <v>2</v>
      </c>
      <c r="G131" s="34" t="s">
        <v>7</v>
      </c>
      <c r="H131" s="34" t="s">
        <v>196</v>
      </c>
      <c r="I131" s="34" t="s">
        <v>0</v>
      </c>
      <c r="J131" s="37">
        <v>4565407.3499999996</v>
      </c>
      <c r="K131" s="37">
        <v>54285</v>
      </c>
      <c r="L131" s="44">
        <f>K131/J131*100</f>
        <v>1.1890505236077127</v>
      </c>
    </row>
    <row r="132" spans="1:12" ht="37.5">
      <c r="A132" s="11" t="s">
        <v>159</v>
      </c>
      <c r="B132" s="28">
        <v>802</v>
      </c>
      <c r="C132" s="29" t="s">
        <v>3</v>
      </c>
      <c r="D132" s="34" t="s">
        <v>3</v>
      </c>
      <c r="E132" s="34" t="s">
        <v>162</v>
      </c>
      <c r="F132" s="34" t="s">
        <v>2</v>
      </c>
      <c r="G132" s="34" t="s">
        <v>7</v>
      </c>
      <c r="H132" s="34" t="s">
        <v>6</v>
      </c>
      <c r="I132" s="34" t="s">
        <v>5</v>
      </c>
      <c r="J132" s="30">
        <f>J135+J133</f>
        <v>5507729</v>
      </c>
      <c r="K132" s="30">
        <f>K135+K133</f>
        <v>2900000</v>
      </c>
      <c r="L132" s="44">
        <f t="shared" si="14"/>
        <v>52.653280508173154</v>
      </c>
    </row>
    <row r="133" spans="1:12" ht="56.25">
      <c r="A133" s="8" t="s">
        <v>172</v>
      </c>
      <c r="B133" s="28">
        <v>802</v>
      </c>
      <c r="C133" s="29" t="s">
        <v>3</v>
      </c>
      <c r="D133" s="34" t="s">
        <v>3</v>
      </c>
      <c r="E133" s="34" t="s">
        <v>162</v>
      </c>
      <c r="F133" s="34" t="s">
        <v>2</v>
      </c>
      <c r="G133" s="34" t="s">
        <v>7</v>
      </c>
      <c r="H133" s="34" t="s">
        <v>173</v>
      </c>
      <c r="I133" s="34" t="s">
        <v>5</v>
      </c>
      <c r="J133" s="30">
        <f>J134</f>
        <v>4357729</v>
      </c>
      <c r="K133" s="30">
        <f>K134</f>
        <v>2900000</v>
      </c>
      <c r="L133" s="44">
        <f t="shared" si="14"/>
        <v>66.548424649628274</v>
      </c>
    </row>
    <row r="134" spans="1:12" ht="18.75">
      <c r="A134" s="8" t="s">
        <v>11</v>
      </c>
      <c r="B134" s="28">
        <v>802</v>
      </c>
      <c r="C134" s="29" t="s">
        <v>3</v>
      </c>
      <c r="D134" s="34" t="s">
        <v>3</v>
      </c>
      <c r="E134" s="34" t="s">
        <v>162</v>
      </c>
      <c r="F134" s="34" t="s">
        <v>2</v>
      </c>
      <c r="G134" s="34" t="s">
        <v>7</v>
      </c>
      <c r="H134" s="34" t="s">
        <v>173</v>
      </c>
      <c r="I134" s="34" t="s">
        <v>9</v>
      </c>
      <c r="J134" s="30">
        <v>4357729</v>
      </c>
      <c r="K134" s="30">
        <v>2900000</v>
      </c>
      <c r="L134" s="44">
        <f t="shared" si="14"/>
        <v>66.548424649628274</v>
      </c>
    </row>
    <row r="135" spans="1:12" ht="37.5">
      <c r="A135" s="8" t="s">
        <v>94</v>
      </c>
      <c r="B135" s="28">
        <v>802</v>
      </c>
      <c r="C135" s="29" t="s">
        <v>3</v>
      </c>
      <c r="D135" s="34" t="s">
        <v>3</v>
      </c>
      <c r="E135" s="34" t="s">
        <v>162</v>
      </c>
      <c r="F135" s="34" t="s">
        <v>2</v>
      </c>
      <c r="G135" s="34" t="s">
        <v>7</v>
      </c>
      <c r="H135" s="34" t="s">
        <v>174</v>
      </c>
      <c r="I135" s="34" t="s">
        <v>5</v>
      </c>
      <c r="J135" s="30">
        <f>J136</f>
        <v>1150000</v>
      </c>
      <c r="K135" s="30">
        <f>K136</f>
        <v>0</v>
      </c>
      <c r="L135" s="44">
        <f t="shared" si="14"/>
        <v>0</v>
      </c>
    </row>
    <row r="136" spans="1:12" ht="18.75">
      <c r="A136" s="8" t="s">
        <v>11</v>
      </c>
      <c r="B136" s="28">
        <v>802</v>
      </c>
      <c r="C136" s="29" t="s">
        <v>3</v>
      </c>
      <c r="D136" s="34" t="s">
        <v>3</v>
      </c>
      <c r="E136" s="34" t="s">
        <v>162</v>
      </c>
      <c r="F136" s="34" t="s">
        <v>2</v>
      </c>
      <c r="G136" s="34" t="s">
        <v>7</v>
      </c>
      <c r="H136" s="34" t="s">
        <v>174</v>
      </c>
      <c r="I136" s="34" t="s">
        <v>9</v>
      </c>
      <c r="J136" s="30">
        <v>1150000</v>
      </c>
      <c r="K136" s="30">
        <v>0</v>
      </c>
      <c r="L136" s="44">
        <f t="shared" si="14"/>
        <v>0</v>
      </c>
    </row>
    <row r="137" spans="1:12" ht="21" customHeight="1">
      <c r="A137" s="16" t="s">
        <v>45</v>
      </c>
      <c r="B137" s="34" t="s">
        <v>105</v>
      </c>
      <c r="C137" s="26" t="s">
        <v>35</v>
      </c>
      <c r="D137" s="26" t="s">
        <v>7</v>
      </c>
      <c r="E137" s="26" t="s">
        <v>7</v>
      </c>
      <c r="F137" s="26" t="s">
        <v>2</v>
      </c>
      <c r="G137" s="26" t="s">
        <v>7</v>
      </c>
      <c r="H137" s="26" t="s">
        <v>6</v>
      </c>
      <c r="I137" s="26" t="s">
        <v>5</v>
      </c>
      <c r="J137" s="27">
        <f>J139</f>
        <v>50000</v>
      </c>
      <c r="K137" s="27">
        <f>K139</f>
        <v>0</v>
      </c>
      <c r="L137" s="44">
        <f t="shared" si="14"/>
        <v>0</v>
      </c>
    </row>
    <row r="138" spans="1:12" ht="18.75">
      <c r="A138" s="8" t="s">
        <v>46</v>
      </c>
      <c r="B138" s="34" t="s">
        <v>105</v>
      </c>
      <c r="C138" s="29" t="s">
        <v>35</v>
      </c>
      <c r="D138" s="29" t="s">
        <v>35</v>
      </c>
      <c r="E138" s="29" t="s">
        <v>7</v>
      </c>
      <c r="F138" s="29" t="s">
        <v>2</v>
      </c>
      <c r="G138" s="29" t="s">
        <v>7</v>
      </c>
      <c r="H138" s="29" t="s">
        <v>6</v>
      </c>
      <c r="I138" s="29" t="s">
        <v>5</v>
      </c>
      <c r="J138" s="27">
        <f t="shared" ref="J138:K140" si="18">J139</f>
        <v>50000</v>
      </c>
      <c r="K138" s="27">
        <f t="shared" si="18"/>
        <v>0</v>
      </c>
      <c r="L138" s="44">
        <f t="shared" si="14"/>
        <v>0</v>
      </c>
    </row>
    <row r="139" spans="1:12" ht="18.75">
      <c r="A139" s="11" t="s">
        <v>17</v>
      </c>
      <c r="B139" s="34" t="s">
        <v>105</v>
      </c>
      <c r="C139" s="29" t="s">
        <v>35</v>
      </c>
      <c r="D139" s="29" t="s">
        <v>35</v>
      </c>
      <c r="E139" s="29" t="s">
        <v>10</v>
      </c>
      <c r="F139" s="29" t="s">
        <v>2</v>
      </c>
      <c r="G139" s="29" t="s">
        <v>7</v>
      </c>
      <c r="H139" s="29" t="s">
        <v>6</v>
      </c>
      <c r="I139" s="29" t="s">
        <v>5</v>
      </c>
      <c r="J139" s="30">
        <f>J140</f>
        <v>50000</v>
      </c>
      <c r="K139" s="30">
        <f>K140</f>
        <v>0</v>
      </c>
      <c r="L139" s="44">
        <f t="shared" si="14"/>
        <v>0</v>
      </c>
    </row>
    <row r="140" spans="1:12" ht="56.25">
      <c r="A140" s="13" t="s">
        <v>109</v>
      </c>
      <c r="B140" s="34" t="s">
        <v>105</v>
      </c>
      <c r="C140" s="29" t="s">
        <v>35</v>
      </c>
      <c r="D140" s="29" t="s">
        <v>35</v>
      </c>
      <c r="E140" s="29" t="s">
        <v>10</v>
      </c>
      <c r="F140" s="29" t="s">
        <v>2</v>
      </c>
      <c r="G140" s="29" t="s">
        <v>7</v>
      </c>
      <c r="H140" s="29" t="s">
        <v>108</v>
      </c>
      <c r="I140" s="29" t="s">
        <v>5</v>
      </c>
      <c r="J140" s="30">
        <f t="shared" si="18"/>
        <v>50000</v>
      </c>
      <c r="K140" s="30">
        <f t="shared" si="18"/>
        <v>0</v>
      </c>
      <c r="L140" s="44">
        <f t="shared" si="14"/>
        <v>0</v>
      </c>
    </row>
    <row r="141" spans="1:12" ht="18.75">
      <c r="A141" s="11" t="s">
        <v>49</v>
      </c>
      <c r="B141" s="34" t="s">
        <v>105</v>
      </c>
      <c r="C141" s="29" t="s">
        <v>35</v>
      </c>
      <c r="D141" s="29" t="s">
        <v>35</v>
      </c>
      <c r="E141" s="29" t="s">
        <v>10</v>
      </c>
      <c r="F141" s="29" t="s">
        <v>2</v>
      </c>
      <c r="G141" s="29" t="s">
        <v>7</v>
      </c>
      <c r="H141" s="29" t="s">
        <v>108</v>
      </c>
      <c r="I141" s="29" t="s">
        <v>48</v>
      </c>
      <c r="J141" s="30">
        <v>50000</v>
      </c>
      <c r="K141" s="30">
        <v>0</v>
      </c>
      <c r="L141" s="44">
        <f t="shared" si="14"/>
        <v>0</v>
      </c>
    </row>
    <row r="142" spans="1:12" ht="19.5" customHeight="1">
      <c r="A142" s="16" t="s">
        <v>74</v>
      </c>
      <c r="B142" s="23">
        <v>802</v>
      </c>
      <c r="C142" s="26" t="s">
        <v>26</v>
      </c>
      <c r="D142" s="26" t="s">
        <v>7</v>
      </c>
      <c r="E142" s="26" t="s">
        <v>7</v>
      </c>
      <c r="F142" s="26" t="s">
        <v>2</v>
      </c>
      <c r="G142" s="26" t="s">
        <v>7</v>
      </c>
      <c r="H142" s="26" t="s">
        <v>6</v>
      </c>
      <c r="I142" s="26" t="s">
        <v>5</v>
      </c>
      <c r="J142" s="27">
        <f>J143</f>
        <v>2834962</v>
      </c>
      <c r="K142" s="27">
        <f>K143</f>
        <v>1296543.03</v>
      </c>
      <c r="L142" s="44">
        <f t="shared" si="14"/>
        <v>45.734053225404786</v>
      </c>
    </row>
    <row r="143" spans="1:12" ht="18.75">
      <c r="A143" s="8" t="s">
        <v>47</v>
      </c>
      <c r="B143" s="28">
        <v>802</v>
      </c>
      <c r="C143" s="29" t="s">
        <v>26</v>
      </c>
      <c r="D143" s="29" t="s">
        <v>1</v>
      </c>
      <c r="E143" s="29" t="s">
        <v>7</v>
      </c>
      <c r="F143" s="29" t="s">
        <v>2</v>
      </c>
      <c r="G143" s="29" t="s">
        <v>7</v>
      </c>
      <c r="H143" s="29" t="s">
        <v>6</v>
      </c>
      <c r="I143" s="29" t="s">
        <v>5</v>
      </c>
      <c r="J143" s="30">
        <f>J144+J148</f>
        <v>2834962</v>
      </c>
      <c r="K143" s="30">
        <f>K144+K148</f>
        <v>1296543.03</v>
      </c>
      <c r="L143" s="44">
        <f t="shared" si="14"/>
        <v>45.734053225404786</v>
      </c>
    </row>
    <row r="144" spans="1:12" ht="37.5">
      <c r="A144" s="8" t="s">
        <v>197</v>
      </c>
      <c r="B144" s="28">
        <v>802</v>
      </c>
      <c r="C144" s="29" t="s">
        <v>26</v>
      </c>
      <c r="D144" s="29" t="s">
        <v>1</v>
      </c>
      <c r="E144" s="29" t="s">
        <v>198</v>
      </c>
      <c r="F144" s="29" t="s">
        <v>2</v>
      </c>
      <c r="G144" s="29" t="s">
        <v>7</v>
      </c>
      <c r="H144" s="29" t="s">
        <v>6</v>
      </c>
      <c r="I144" s="29" t="s">
        <v>5</v>
      </c>
      <c r="J144" s="30">
        <f>J145</f>
        <v>946762</v>
      </c>
      <c r="K144" s="30">
        <f>K146</f>
        <v>853657.03</v>
      </c>
      <c r="L144" s="44">
        <f>K144/J144*100</f>
        <v>90.165958287299247</v>
      </c>
    </row>
    <row r="145" spans="1:13" ht="37.5">
      <c r="A145" s="8" t="s">
        <v>199</v>
      </c>
      <c r="B145" s="28">
        <v>802</v>
      </c>
      <c r="C145" s="29" t="s">
        <v>26</v>
      </c>
      <c r="D145" s="29" t="s">
        <v>1</v>
      </c>
      <c r="E145" s="29" t="s">
        <v>198</v>
      </c>
      <c r="F145" s="29" t="s">
        <v>200</v>
      </c>
      <c r="G145" s="29" t="s">
        <v>7</v>
      </c>
      <c r="H145" s="29" t="s">
        <v>6</v>
      </c>
      <c r="I145" s="29" t="s">
        <v>5</v>
      </c>
      <c r="J145" s="30">
        <f>J146</f>
        <v>946762</v>
      </c>
      <c r="K145" s="30">
        <f>K146</f>
        <v>853657.03</v>
      </c>
      <c r="L145" s="44">
        <f>K145/J145*100</f>
        <v>90.165958287299247</v>
      </c>
    </row>
    <row r="146" spans="1:13" ht="18.75">
      <c r="A146" s="8" t="s">
        <v>201</v>
      </c>
      <c r="B146" s="28">
        <v>802</v>
      </c>
      <c r="C146" s="29" t="s">
        <v>26</v>
      </c>
      <c r="D146" s="29" t="s">
        <v>1</v>
      </c>
      <c r="E146" s="29" t="s">
        <v>198</v>
      </c>
      <c r="F146" s="29" t="s">
        <v>200</v>
      </c>
      <c r="G146" s="29" t="s">
        <v>7</v>
      </c>
      <c r="H146" s="29" t="s">
        <v>202</v>
      </c>
      <c r="I146" s="29" t="s">
        <v>5</v>
      </c>
      <c r="J146" s="30">
        <f>J147</f>
        <v>946762</v>
      </c>
      <c r="K146" s="30">
        <f>K147</f>
        <v>853657.03</v>
      </c>
      <c r="L146" s="44">
        <f>K146/J146*100</f>
        <v>90.165958287299247</v>
      </c>
    </row>
    <row r="147" spans="1:13" ht="24" customHeight="1">
      <c r="A147" s="10" t="s">
        <v>161</v>
      </c>
      <c r="B147" s="28">
        <v>802</v>
      </c>
      <c r="C147" s="29" t="s">
        <v>26</v>
      </c>
      <c r="D147" s="29" t="s">
        <v>1</v>
      </c>
      <c r="E147" s="29" t="s">
        <v>198</v>
      </c>
      <c r="F147" s="29" t="s">
        <v>200</v>
      </c>
      <c r="G147" s="29" t="s">
        <v>7</v>
      </c>
      <c r="H147" s="29" t="s">
        <v>202</v>
      </c>
      <c r="I147" s="29" t="s">
        <v>0</v>
      </c>
      <c r="J147" s="30">
        <v>946762</v>
      </c>
      <c r="K147" s="30">
        <v>853657.03</v>
      </c>
      <c r="L147" s="44">
        <f>K147/J147*100</f>
        <v>90.165958287299247</v>
      </c>
    </row>
    <row r="148" spans="1:13" ht="18.75">
      <c r="A148" s="11" t="s">
        <v>17</v>
      </c>
      <c r="B148" s="28">
        <v>802</v>
      </c>
      <c r="C148" s="29" t="s">
        <v>26</v>
      </c>
      <c r="D148" s="29" t="s">
        <v>1</v>
      </c>
      <c r="E148" s="29" t="s">
        <v>10</v>
      </c>
      <c r="F148" s="29" t="s">
        <v>2</v>
      </c>
      <c r="G148" s="29" t="s">
        <v>7</v>
      </c>
      <c r="H148" s="29" t="s">
        <v>6</v>
      </c>
      <c r="I148" s="29" t="s">
        <v>5</v>
      </c>
      <c r="J148" s="30">
        <f>J149+J151</f>
        <v>1888200</v>
      </c>
      <c r="K148" s="30">
        <f>K149+K151</f>
        <v>442886</v>
      </c>
      <c r="L148" s="44">
        <f t="shared" si="14"/>
        <v>23.455460226670905</v>
      </c>
    </row>
    <row r="149" spans="1:13" ht="75">
      <c r="A149" s="13" t="s">
        <v>110</v>
      </c>
      <c r="B149" s="28">
        <v>802</v>
      </c>
      <c r="C149" s="29" t="s">
        <v>26</v>
      </c>
      <c r="D149" s="29" t="s">
        <v>1</v>
      </c>
      <c r="E149" s="29" t="s">
        <v>10</v>
      </c>
      <c r="F149" s="29" t="s">
        <v>2</v>
      </c>
      <c r="G149" s="29" t="s">
        <v>7</v>
      </c>
      <c r="H149" s="29" t="s">
        <v>112</v>
      </c>
      <c r="I149" s="29" t="s">
        <v>5</v>
      </c>
      <c r="J149" s="30">
        <f>J150</f>
        <v>230000</v>
      </c>
      <c r="K149" s="30">
        <f>K150</f>
        <v>28334</v>
      </c>
      <c r="L149" s="44">
        <f t="shared" si="14"/>
        <v>12.319130434782609</v>
      </c>
    </row>
    <row r="150" spans="1:13" ht="18.75">
      <c r="A150" s="11" t="s">
        <v>49</v>
      </c>
      <c r="B150" s="28">
        <v>802</v>
      </c>
      <c r="C150" s="29" t="s">
        <v>26</v>
      </c>
      <c r="D150" s="29" t="s">
        <v>1</v>
      </c>
      <c r="E150" s="29" t="s">
        <v>10</v>
      </c>
      <c r="F150" s="29" t="s">
        <v>2</v>
      </c>
      <c r="G150" s="29" t="s">
        <v>7</v>
      </c>
      <c r="H150" s="29" t="s">
        <v>112</v>
      </c>
      <c r="I150" s="29" t="s">
        <v>48</v>
      </c>
      <c r="J150" s="30">
        <v>230000</v>
      </c>
      <c r="K150" s="30">
        <v>28334</v>
      </c>
      <c r="L150" s="44">
        <f t="shared" si="14"/>
        <v>12.319130434782609</v>
      </c>
    </row>
    <row r="151" spans="1:13" ht="75">
      <c r="A151" s="13" t="s">
        <v>111</v>
      </c>
      <c r="B151" s="28">
        <v>802</v>
      </c>
      <c r="C151" s="29" t="s">
        <v>26</v>
      </c>
      <c r="D151" s="29" t="s">
        <v>1</v>
      </c>
      <c r="E151" s="29" t="s">
        <v>10</v>
      </c>
      <c r="F151" s="29" t="s">
        <v>2</v>
      </c>
      <c r="G151" s="29" t="s">
        <v>7</v>
      </c>
      <c r="H151" s="29" t="s">
        <v>113</v>
      </c>
      <c r="I151" s="29" t="s">
        <v>5</v>
      </c>
      <c r="J151" s="30">
        <f>J152</f>
        <v>1658200</v>
      </c>
      <c r="K151" s="30">
        <f>K152</f>
        <v>414552</v>
      </c>
      <c r="L151" s="44">
        <f t="shared" si="14"/>
        <v>25.000120612712578</v>
      </c>
    </row>
    <row r="152" spans="1:13" ht="18.75">
      <c r="A152" s="11" t="s">
        <v>49</v>
      </c>
      <c r="B152" s="28">
        <v>802</v>
      </c>
      <c r="C152" s="29" t="s">
        <v>26</v>
      </c>
      <c r="D152" s="29" t="s">
        <v>1</v>
      </c>
      <c r="E152" s="29" t="s">
        <v>10</v>
      </c>
      <c r="F152" s="29" t="s">
        <v>2</v>
      </c>
      <c r="G152" s="29" t="s">
        <v>7</v>
      </c>
      <c r="H152" s="29" t="s">
        <v>113</v>
      </c>
      <c r="I152" s="29" t="s">
        <v>48</v>
      </c>
      <c r="J152" s="30">
        <v>1658200</v>
      </c>
      <c r="K152" s="30">
        <v>414552</v>
      </c>
      <c r="L152" s="44">
        <f t="shared" si="14"/>
        <v>25.000120612712578</v>
      </c>
    </row>
    <row r="153" spans="1:13" s="14" customFormat="1" ht="18.75">
      <c r="A153" s="16" t="s">
        <v>38</v>
      </c>
      <c r="B153" s="23">
        <v>802</v>
      </c>
      <c r="C153" s="26" t="s">
        <v>31</v>
      </c>
      <c r="D153" s="26" t="s">
        <v>7</v>
      </c>
      <c r="E153" s="26" t="s">
        <v>7</v>
      </c>
      <c r="F153" s="26" t="s">
        <v>2</v>
      </c>
      <c r="G153" s="26" t="s">
        <v>7</v>
      </c>
      <c r="H153" s="26" t="s">
        <v>6</v>
      </c>
      <c r="I153" s="26" t="s">
        <v>5</v>
      </c>
      <c r="J153" s="27">
        <f>J154</f>
        <v>1151279.5900000001</v>
      </c>
      <c r="K153" s="27">
        <f>K154</f>
        <v>570947.32000000007</v>
      </c>
      <c r="L153" s="44">
        <f t="shared" si="14"/>
        <v>49.592412213266115</v>
      </c>
    </row>
    <row r="154" spans="1:13" ht="18.75">
      <c r="A154" s="7" t="s">
        <v>37</v>
      </c>
      <c r="B154" s="28">
        <v>802</v>
      </c>
      <c r="C154" s="29" t="s">
        <v>31</v>
      </c>
      <c r="D154" s="29" t="s">
        <v>36</v>
      </c>
      <c r="E154" s="29" t="s">
        <v>7</v>
      </c>
      <c r="F154" s="29" t="s">
        <v>2</v>
      </c>
      <c r="G154" s="29" t="s">
        <v>7</v>
      </c>
      <c r="H154" s="29" t="s">
        <v>6</v>
      </c>
      <c r="I154" s="29" t="s">
        <v>5</v>
      </c>
      <c r="J154" s="30">
        <f>J155</f>
        <v>1151279.5900000001</v>
      </c>
      <c r="K154" s="30">
        <f>K155</f>
        <v>570947.32000000007</v>
      </c>
      <c r="L154" s="44">
        <f t="shared" si="14"/>
        <v>49.592412213266115</v>
      </c>
    </row>
    <row r="155" spans="1:13" ht="18.75">
      <c r="A155" s="10" t="s">
        <v>17</v>
      </c>
      <c r="B155" s="28">
        <v>802</v>
      </c>
      <c r="C155" s="29">
        <v>10</v>
      </c>
      <c r="D155" s="29" t="s">
        <v>36</v>
      </c>
      <c r="E155" s="29" t="s">
        <v>10</v>
      </c>
      <c r="F155" s="29" t="s">
        <v>2</v>
      </c>
      <c r="G155" s="29" t="s">
        <v>7</v>
      </c>
      <c r="H155" s="29" t="s">
        <v>6</v>
      </c>
      <c r="I155" s="29" t="s">
        <v>5</v>
      </c>
      <c r="J155" s="30">
        <f>J156+J159+J161</f>
        <v>1151279.5900000001</v>
      </c>
      <c r="K155" s="30">
        <f>K156+K159+K161</f>
        <v>570947.32000000007</v>
      </c>
      <c r="L155" s="44">
        <f t="shared" si="14"/>
        <v>49.592412213266115</v>
      </c>
    </row>
    <row r="156" spans="1:13" ht="18.75">
      <c r="A156" s="8" t="s">
        <v>107</v>
      </c>
      <c r="B156" s="28">
        <v>802</v>
      </c>
      <c r="C156" s="29">
        <v>10</v>
      </c>
      <c r="D156" s="29" t="s">
        <v>36</v>
      </c>
      <c r="E156" s="29" t="s">
        <v>10</v>
      </c>
      <c r="F156" s="29" t="s">
        <v>2</v>
      </c>
      <c r="G156" s="29" t="s">
        <v>7</v>
      </c>
      <c r="H156" s="29" t="s">
        <v>106</v>
      </c>
      <c r="I156" s="29" t="s">
        <v>5</v>
      </c>
      <c r="J156" s="30">
        <f>J157+J158</f>
        <v>876479.59000000008</v>
      </c>
      <c r="K156" s="30">
        <f>K157+K158</f>
        <v>490704.92000000004</v>
      </c>
      <c r="L156" s="44">
        <f t="shared" si="14"/>
        <v>55.985892381133482</v>
      </c>
    </row>
    <row r="157" spans="1:13" ht="18.75">
      <c r="A157" s="11" t="s">
        <v>11</v>
      </c>
      <c r="B157" s="28">
        <v>802</v>
      </c>
      <c r="C157" s="29">
        <v>10</v>
      </c>
      <c r="D157" s="29" t="s">
        <v>36</v>
      </c>
      <c r="E157" s="29" t="s">
        <v>10</v>
      </c>
      <c r="F157" s="29" t="s">
        <v>2</v>
      </c>
      <c r="G157" s="29" t="s">
        <v>7</v>
      </c>
      <c r="H157" s="29" t="s">
        <v>106</v>
      </c>
      <c r="I157" s="29" t="s">
        <v>0</v>
      </c>
      <c r="J157" s="30">
        <v>413000</v>
      </c>
      <c r="K157" s="30">
        <v>27225.33</v>
      </c>
      <c r="L157" s="44">
        <f t="shared" si="14"/>
        <v>6.592089588377724</v>
      </c>
      <c r="M157" s="1">
        <v>409913.23</v>
      </c>
    </row>
    <row r="158" spans="1:13" ht="18.75">
      <c r="A158" s="8" t="s">
        <v>33</v>
      </c>
      <c r="B158" s="28">
        <v>802</v>
      </c>
      <c r="C158" s="29">
        <v>10</v>
      </c>
      <c r="D158" s="29" t="s">
        <v>36</v>
      </c>
      <c r="E158" s="29" t="s">
        <v>10</v>
      </c>
      <c r="F158" s="29" t="s">
        <v>2</v>
      </c>
      <c r="G158" s="29" t="s">
        <v>7</v>
      </c>
      <c r="H158" s="29" t="s">
        <v>106</v>
      </c>
      <c r="I158" s="29" t="s">
        <v>32</v>
      </c>
      <c r="J158" s="30">
        <v>463479.59</v>
      </c>
      <c r="K158" s="30">
        <v>463479.59</v>
      </c>
      <c r="L158" s="44">
        <f t="shared" si="14"/>
        <v>100</v>
      </c>
    </row>
    <row r="159" spans="1:13" ht="55.5" customHeight="1">
      <c r="A159" s="10" t="s">
        <v>175</v>
      </c>
      <c r="B159" s="28">
        <v>802</v>
      </c>
      <c r="C159" s="29" t="s">
        <v>31</v>
      </c>
      <c r="D159" s="29" t="s">
        <v>36</v>
      </c>
      <c r="E159" s="29" t="s">
        <v>10</v>
      </c>
      <c r="F159" s="29" t="s">
        <v>2</v>
      </c>
      <c r="G159" s="29" t="s">
        <v>7</v>
      </c>
      <c r="H159" s="29" t="s">
        <v>177</v>
      </c>
      <c r="I159" s="29" t="s">
        <v>5</v>
      </c>
      <c r="J159" s="30">
        <f>J160</f>
        <v>164400</v>
      </c>
      <c r="K159" s="30">
        <f>K160</f>
        <v>39992.400000000001</v>
      </c>
      <c r="L159" s="44">
        <f>K159/J159*100</f>
        <v>24.326277372262776</v>
      </c>
    </row>
    <row r="160" spans="1:13" ht="19.5" customHeight="1">
      <c r="A160" s="8" t="s">
        <v>33</v>
      </c>
      <c r="B160" s="28">
        <v>802</v>
      </c>
      <c r="C160" s="29" t="s">
        <v>31</v>
      </c>
      <c r="D160" s="29" t="s">
        <v>36</v>
      </c>
      <c r="E160" s="29" t="s">
        <v>10</v>
      </c>
      <c r="F160" s="29" t="s">
        <v>2</v>
      </c>
      <c r="G160" s="29" t="s">
        <v>7</v>
      </c>
      <c r="H160" s="29" t="s">
        <v>177</v>
      </c>
      <c r="I160" s="29" t="s">
        <v>32</v>
      </c>
      <c r="J160" s="30">
        <v>164400</v>
      </c>
      <c r="K160" s="30">
        <v>39992.400000000001</v>
      </c>
      <c r="L160" s="44">
        <f>K160/J160*100</f>
        <v>24.326277372262776</v>
      </c>
    </row>
    <row r="161" spans="1:12" ht="75.75" customHeight="1">
      <c r="A161" s="10" t="s">
        <v>176</v>
      </c>
      <c r="B161" s="28">
        <v>802</v>
      </c>
      <c r="C161" s="29" t="s">
        <v>31</v>
      </c>
      <c r="D161" s="29" t="s">
        <v>36</v>
      </c>
      <c r="E161" s="29" t="s">
        <v>10</v>
      </c>
      <c r="F161" s="29" t="s">
        <v>2</v>
      </c>
      <c r="G161" s="29" t="s">
        <v>7</v>
      </c>
      <c r="H161" s="29" t="s">
        <v>178</v>
      </c>
      <c r="I161" s="29" t="s">
        <v>5</v>
      </c>
      <c r="J161" s="30">
        <f>J162</f>
        <v>110400</v>
      </c>
      <c r="K161" s="30">
        <f t="shared" ref="K161" si="19">K162</f>
        <v>40250</v>
      </c>
      <c r="L161" s="44">
        <f t="shared" si="14"/>
        <v>36.458333333333329</v>
      </c>
    </row>
    <row r="162" spans="1:12" ht="22.5" customHeight="1">
      <c r="A162" s="8" t="s">
        <v>33</v>
      </c>
      <c r="B162" s="28">
        <v>802</v>
      </c>
      <c r="C162" s="29" t="s">
        <v>31</v>
      </c>
      <c r="D162" s="29" t="s">
        <v>36</v>
      </c>
      <c r="E162" s="29" t="s">
        <v>10</v>
      </c>
      <c r="F162" s="29" t="s">
        <v>2</v>
      </c>
      <c r="G162" s="29" t="s">
        <v>7</v>
      </c>
      <c r="H162" s="29" t="s">
        <v>178</v>
      </c>
      <c r="I162" s="29" t="s">
        <v>32</v>
      </c>
      <c r="J162" s="30">
        <v>110400</v>
      </c>
      <c r="K162" s="30">
        <v>40250</v>
      </c>
      <c r="L162" s="44">
        <f t="shared" si="14"/>
        <v>36.458333333333329</v>
      </c>
    </row>
    <row r="163" spans="1:12" ht="21" customHeight="1">
      <c r="A163" s="16" t="s">
        <v>8</v>
      </c>
      <c r="B163" s="23">
        <v>802</v>
      </c>
      <c r="C163" s="26" t="s">
        <v>4</v>
      </c>
      <c r="D163" s="26" t="s">
        <v>7</v>
      </c>
      <c r="E163" s="26" t="s">
        <v>7</v>
      </c>
      <c r="F163" s="26" t="s">
        <v>2</v>
      </c>
      <c r="G163" s="26" t="s">
        <v>7</v>
      </c>
      <c r="H163" s="26" t="s">
        <v>6</v>
      </c>
      <c r="I163" s="26" t="s">
        <v>5</v>
      </c>
      <c r="J163" s="27">
        <f t="shared" ref="J163:K166" si="20">J164</f>
        <v>2500000</v>
      </c>
      <c r="K163" s="27">
        <f t="shared" si="20"/>
        <v>416668</v>
      </c>
      <c r="L163" s="44">
        <f t="shared" si="14"/>
        <v>16.666719999999998</v>
      </c>
    </row>
    <row r="164" spans="1:12" ht="22.5" customHeight="1">
      <c r="A164" s="8" t="s">
        <v>29</v>
      </c>
      <c r="B164" s="28">
        <v>802</v>
      </c>
      <c r="C164" s="29" t="s">
        <v>4</v>
      </c>
      <c r="D164" s="29" t="s">
        <v>19</v>
      </c>
      <c r="E164" s="29" t="s">
        <v>7</v>
      </c>
      <c r="F164" s="29" t="s">
        <v>2</v>
      </c>
      <c r="G164" s="29" t="s">
        <v>7</v>
      </c>
      <c r="H164" s="29" t="s">
        <v>6</v>
      </c>
      <c r="I164" s="29" t="s">
        <v>5</v>
      </c>
      <c r="J164" s="30">
        <f t="shared" si="20"/>
        <v>2500000</v>
      </c>
      <c r="K164" s="30">
        <f t="shared" si="20"/>
        <v>416668</v>
      </c>
      <c r="L164" s="44">
        <f t="shared" si="14"/>
        <v>16.666719999999998</v>
      </c>
    </row>
    <row r="165" spans="1:12" ht="21.75" customHeight="1">
      <c r="A165" s="8" t="s">
        <v>17</v>
      </c>
      <c r="B165" s="28">
        <v>802</v>
      </c>
      <c r="C165" s="29" t="s">
        <v>4</v>
      </c>
      <c r="D165" s="29" t="s">
        <v>19</v>
      </c>
      <c r="E165" s="29" t="s">
        <v>10</v>
      </c>
      <c r="F165" s="29" t="s">
        <v>2</v>
      </c>
      <c r="G165" s="29" t="s">
        <v>7</v>
      </c>
      <c r="H165" s="29" t="s">
        <v>6</v>
      </c>
      <c r="I165" s="29" t="s">
        <v>5</v>
      </c>
      <c r="J165" s="30">
        <f>J166</f>
        <v>2500000</v>
      </c>
      <c r="K165" s="30">
        <f>K166</f>
        <v>416668</v>
      </c>
      <c r="L165" s="44">
        <f t="shared" si="14"/>
        <v>16.666719999999998</v>
      </c>
    </row>
    <row r="166" spans="1:12" ht="96.75" customHeight="1">
      <c r="A166" s="13" t="s">
        <v>127</v>
      </c>
      <c r="B166" s="28">
        <v>802</v>
      </c>
      <c r="C166" s="29" t="s">
        <v>4</v>
      </c>
      <c r="D166" s="29" t="s">
        <v>19</v>
      </c>
      <c r="E166" s="29" t="s">
        <v>10</v>
      </c>
      <c r="F166" s="29" t="s">
        <v>2</v>
      </c>
      <c r="G166" s="29" t="s">
        <v>7</v>
      </c>
      <c r="H166" s="29" t="s">
        <v>128</v>
      </c>
      <c r="I166" s="29" t="s">
        <v>5</v>
      </c>
      <c r="J166" s="30">
        <f t="shared" si="20"/>
        <v>2500000</v>
      </c>
      <c r="K166" s="30">
        <f t="shared" si="20"/>
        <v>416668</v>
      </c>
      <c r="L166" s="44">
        <f t="shared" si="14"/>
        <v>16.666719999999998</v>
      </c>
    </row>
    <row r="167" spans="1:12" ht="22.5" customHeight="1">
      <c r="A167" s="11" t="s">
        <v>49</v>
      </c>
      <c r="B167" s="28">
        <v>802</v>
      </c>
      <c r="C167" s="29" t="s">
        <v>4</v>
      </c>
      <c r="D167" s="29" t="s">
        <v>19</v>
      </c>
      <c r="E167" s="29" t="s">
        <v>10</v>
      </c>
      <c r="F167" s="29" t="s">
        <v>2</v>
      </c>
      <c r="G167" s="29" t="s">
        <v>7</v>
      </c>
      <c r="H167" s="29" t="s">
        <v>128</v>
      </c>
      <c r="I167" s="29" t="s">
        <v>48</v>
      </c>
      <c r="J167" s="30">
        <v>2500000</v>
      </c>
      <c r="K167" s="30">
        <v>416668</v>
      </c>
      <c r="L167" s="44">
        <f t="shared" si="14"/>
        <v>16.666719999999998</v>
      </c>
    </row>
    <row r="168" spans="1:12" ht="21.75" customHeight="1">
      <c r="A168" s="16" t="s">
        <v>130</v>
      </c>
      <c r="B168" s="23">
        <v>832</v>
      </c>
      <c r="C168" s="29"/>
      <c r="D168" s="29"/>
      <c r="E168" s="29"/>
      <c r="F168" s="29"/>
      <c r="G168" s="29"/>
      <c r="H168" s="29"/>
      <c r="I168" s="29"/>
      <c r="J168" s="27">
        <f t="shared" ref="J168:K170" si="21">J169</f>
        <v>1653540</v>
      </c>
      <c r="K168" s="27">
        <f t="shared" si="21"/>
        <v>778652.37</v>
      </c>
      <c r="L168" s="44">
        <f t="shared" si="14"/>
        <v>47.090023222903589</v>
      </c>
    </row>
    <row r="169" spans="1:12" s="14" customFormat="1" ht="19.5" customHeight="1">
      <c r="A169" s="16" t="s">
        <v>43</v>
      </c>
      <c r="B169" s="23">
        <v>832</v>
      </c>
      <c r="C169" s="26" t="s">
        <v>1</v>
      </c>
      <c r="D169" s="26" t="s">
        <v>7</v>
      </c>
      <c r="E169" s="26" t="s">
        <v>7</v>
      </c>
      <c r="F169" s="26" t="s">
        <v>2</v>
      </c>
      <c r="G169" s="26" t="s">
        <v>7</v>
      </c>
      <c r="H169" s="26" t="s">
        <v>6</v>
      </c>
      <c r="I169" s="26" t="s">
        <v>5</v>
      </c>
      <c r="J169" s="27">
        <f t="shared" si="21"/>
        <v>1653540</v>
      </c>
      <c r="K169" s="27">
        <f t="shared" si="21"/>
        <v>778652.37</v>
      </c>
      <c r="L169" s="44">
        <f t="shared" si="14"/>
        <v>47.090023222903589</v>
      </c>
    </row>
    <row r="170" spans="1:12" ht="56.25">
      <c r="A170" s="7" t="s">
        <v>44</v>
      </c>
      <c r="B170" s="28">
        <v>832</v>
      </c>
      <c r="C170" s="29" t="s">
        <v>1</v>
      </c>
      <c r="D170" s="29" t="s">
        <v>36</v>
      </c>
      <c r="E170" s="29" t="s">
        <v>7</v>
      </c>
      <c r="F170" s="29" t="s">
        <v>2</v>
      </c>
      <c r="G170" s="29" t="s">
        <v>7</v>
      </c>
      <c r="H170" s="29" t="s">
        <v>6</v>
      </c>
      <c r="I170" s="29" t="s">
        <v>5</v>
      </c>
      <c r="J170" s="30">
        <f t="shared" si="21"/>
        <v>1653540</v>
      </c>
      <c r="K170" s="30">
        <f t="shared" si="21"/>
        <v>778652.37</v>
      </c>
      <c r="L170" s="44">
        <f t="shared" si="14"/>
        <v>47.090023222903589</v>
      </c>
    </row>
    <row r="171" spans="1:12" ht="18.75">
      <c r="A171" s="7" t="s">
        <v>17</v>
      </c>
      <c r="B171" s="28">
        <v>832</v>
      </c>
      <c r="C171" s="29" t="s">
        <v>1</v>
      </c>
      <c r="D171" s="29" t="s">
        <v>36</v>
      </c>
      <c r="E171" s="29" t="s">
        <v>10</v>
      </c>
      <c r="F171" s="29" t="s">
        <v>2</v>
      </c>
      <c r="G171" s="29" t="s">
        <v>7</v>
      </c>
      <c r="H171" s="29" t="s">
        <v>6</v>
      </c>
      <c r="I171" s="29" t="s">
        <v>5</v>
      </c>
      <c r="J171" s="30">
        <f>J172+J174+J177</f>
        <v>1653540</v>
      </c>
      <c r="K171" s="30">
        <f>K172+K174+K177</f>
        <v>778652.37</v>
      </c>
      <c r="L171" s="44">
        <f t="shared" si="14"/>
        <v>47.090023222903589</v>
      </c>
    </row>
    <row r="172" spans="1:12" ht="18.75">
      <c r="A172" s="7" t="s">
        <v>203</v>
      </c>
      <c r="B172" s="28">
        <v>832</v>
      </c>
      <c r="C172" s="29" t="s">
        <v>1</v>
      </c>
      <c r="D172" s="29" t="s">
        <v>36</v>
      </c>
      <c r="E172" s="29" t="s">
        <v>10</v>
      </c>
      <c r="F172" s="29" t="s">
        <v>2</v>
      </c>
      <c r="G172" s="29" t="s">
        <v>7</v>
      </c>
      <c r="H172" s="29" t="s">
        <v>204</v>
      </c>
      <c r="I172" s="29" t="s">
        <v>5</v>
      </c>
      <c r="J172" s="30">
        <f>J173</f>
        <v>1052000</v>
      </c>
      <c r="K172" s="30">
        <f>K173</f>
        <v>527400.72</v>
      </c>
      <c r="L172" s="44">
        <f>K172/J172*100</f>
        <v>50.133148288973381</v>
      </c>
    </row>
    <row r="173" spans="1:12" ht="61.5" customHeight="1">
      <c r="A173" s="12" t="s">
        <v>15</v>
      </c>
      <c r="B173" s="28">
        <v>832</v>
      </c>
      <c r="C173" s="29" t="s">
        <v>1</v>
      </c>
      <c r="D173" s="29" t="s">
        <v>36</v>
      </c>
      <c r="E173" s="29" t="s">
        <v>10</v>
      </c>
      <c r="F173" s="29" t="s">
        <v>2</v>
      </c>
      <c r="G173" s="29" t="s">
        <v>7</v>
      </c>
      <c r="H173" s="29" t="s">
        <v>204</v>
      </c>
      <c r="I173" s="29" t="s">
        <v>14</v>
      </c>
      <c r="J173" s="30">
        <v>1052000</v>
      </c>
      <c r="K173" s="30">
        <v>527400.72</v>
      </c>
      <c r="L173" s="44">
        <f>K173/J173*100</f>
        <v>50.133148288973381</v>
      </c>
    </row>
    <row r="174" spans="1:12" ht="37.5">
      <c r="A174" s="7" t="s">
        <v>75</v>
      </c>
      <c r="B174" s="28">
        <v>832</v>
      </c>
      <c r="C174" s="29" t="s">
        <v>1</v>
      </c>
      <c r="D174" s="29" t="s">
        <v>36</v>
      </c>
      <c r="E174" s="29" t="s">
        <v>10</v>
      </c>
      <c r="F174" s="29" t="s">
        <v>2</v>
      </c>
      <c r="G174" s="29" t="s">
        <v>7</v>
      </c>
      <c r="H174" s="29" t="s">
        <v>144</v>
      </c>
      <c r="I174" s="29" t="s">
        <v>5</v>
      </c>
      <c r="J174" s="30">
        <f>J175+J176</f>
        <v>600540</v>
      </c>
      <c r="K174" s="30">
        <f>K175+K176</f>
        <v>251251.65</v>
      </c>
      <c r="L174" s="44">
        <f t="shared" si="14"/>
        <v>41.837621140973127</v>
      </c>
    </row>
    <row r="175" spans="1:12" ht="59.25" customHeight="1">
      <c r="A175" s="12" t="s">
        <v>15</v>
      </c>
      <c r="B175" s="28">
        <v>832</v>
      </c>
      <c r="C175" s="29" t="s">
        <v>1</v>
      </c>
      <c r="D175" s="29" t="s">
        <v>36</v>
      </c>
      <c r="E175" s="29" t="s">
        <v>10</v>
      </c>
      <c r="F175" s="29" t="s">
        <v>2</v>
      </c>
      <c r="G175" s="29" t="s">
        <v>7</v>
      </c>
      <c r="H175" s="29" t="s">
        <v>144</v>
      </c>
      <c r="I175" s="29" t="s">
        <v>14</v>
      </c>
      <c r="J175" s="30">
        <v>499940</v>
      </c>
      <c r="K175" s="30">
        <v>235866.41</v>
      </c>
      <c r="L175" s="44">
        <f t="shared" si="14"/>
        <v>47.17894347321679</v>
      </c>
    </row>
    <row r="176" spans="1:12" ht="41.25" customHeight="1">
      <c r="A176" s="10" t="s">
        <v>23</v>
      </c>
      <c r="B176" s="28">
        <v>832</v>
      </c>
      <c r="C176" s="29" t="s">
        <v>1</v>
      </c>
      <c r="D176" s="29" t="s">
        <v>36</v>
      </c>
      <c r="E176" s="29" t="s">
        <v>10</v>
      </c>
      <c r="F176" s="29" t="s">
        <v>2</v>
      </c>
      <c r="G176" s="29" t="s">
        <v>7</v>
      </c>
      <c r="H176" s="29" t="s">
        <v>144</v>
      </c>
      <c r="I176" s="29" t="s">
        <v>0</v>
      </c>
      <c r="J176" s="30">
        <v>100600</v>
      </c>
      <c r="K176" s="30">
        <v>15385.24</v>
      </c>
      <c r="L176" s="44">
        <f t="shared" ref="L176:L178" si="22">K176/J176*100</f>
        <v>15.293479125248508</v>
      </c>
    </row>
    <row r="177" spans="1:12" ht="18.75">
      <c r="A177" s="10" t="s">
        <v>179</v>
      </c>
      <c r="B177" s="28">
        <v>832</v>
      </c>
      <c r="C177" s="29" t="s">
        <v>1</v>
      </c>
      <c r="D177" s="29" t="s">
        <v>36</v>
      </c>
      <c r="E177" s="29" t="s">
        <v>10</v>
      </c>
      <c r="F177" s="29" t="s">
        <v>2</v>
      </c>
      <c r="G177" s="29" t="s">
        <v>7</v>
      </c>
      <c r="H177" s="29" t="s">
        <v>145</v>
      </c>
      <c r="I177" s="29" t="s">
        <v>5</v>
      </c>
      <c r="J177" s="30">
        <f>J178</f>
        <v>1000</v>
      </c>
      <c r="K177" s="30">
        <f>K178</f>
        <v>0</v>
      </c>
      <c r="L177" s="44">
        <f t="shared" si="22"/>
        <v>0</v>
      </c>
    </row>
    <row r="178" spans="1:12" ht="18.75">
      <c r="A178" s="12" t="s">
        <v>11</v>
      </c>
      <c r="B178" s="28">
        <v>832</v>
      </c>
      <c r="C178" s="29" t="s">
        <v>1</v>
      </c>
      <c r="D178" s="29" t="s">
        <v>36</v>
      </c>
      <c r="E178" s="29" t="s">
        <v>10</v>
      </c>
      <c r="F178" s="29" t="s">
        <v>2</v>
      </c>
      <c r="G178" s="29" t="s">
        <v>7</v>
      </c>
      <c r="H178" s="29" t="s">
        <v>145</v>
      </c>
      <c r="I178" s="29" t="s">
        <v>9</v>
      </c>
      <c r="J178" s="30">
        <v>1000</v>
      </c>
      <c r="K178" s="30">
        <v>0</v>
      </c>
      <c r="L178" s="44">
        <f t="shared" si="22"/>
        <v>0</v>
      </c>
    </row>
    <row r="179" spans="1:12" ht="64.5" customHeight="1">
      <c r="A179" s="49" t="s">
        <v>131</v>
      </c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</row>
  </sheetData>
  <autoFilter ref="A7:J179"/>
  <mergeCells count="14">
    <mergeCell ref="M6:N6"/>
    <mergeCell ref="D6:D7"/>
    <mergeCell ref="A5:A7"/>
    <mergeCell ref="B5:I5"/>
    <mergeCell ref="E6:H6"/>
    <mergeCell ref="K5:K7"/>
    <mergeCell ref="L5:L7"/>
    <mergeCell ref="A1:L1"/>
    <mergeCell ref="A179:L179"/>
    <mergeCell ref="A3:J3"/>
    <mergeCell ref="J5:J7"/>
    <mergeCell ref="I6:I7"/>
    <mergeCell ref="B6:B7"/>
    <mergeCell ref="C6:C7"/>
  </mergeCells>
  <phoneticPr fontId="1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АДМ</cp:lastModifiedBy>
  <cp:lastPrinted>2018-05-14T04:50:14Z</cp:lastPrinted>
  <dcterms:created xsi:type="dcterms:W3CDTF">2015-12-01T10:00:32Z</dcterms:created>
  <dcterms:modified xsi:type="dcterms:W3CDTF">2020-08-14T10:50:54Z</dcterms:modified>
</cp:coreProperties>
</file>