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20" windowHeight="5088" tabRatio="847" activeTab="0"/>
  </bookViews>
  <sheets>
    <sheet name="функ2013 " sheetId="1" r:id="rId1"/>
  </sheets>
  <definedNames/>
  <calcPr fullCalcOnLoad="1"/>
</workbook>
</file>

<file path=xl/sharedStrings.xml><?xml version="1.0" encoding="utf-8"?>
<sst xmlns="http://schemas.openxmlformats.org/spreadsheetml/2006/main" count="792" uniqueCount="162">
  <si>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</si>
  <si>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</si>
  <si>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</si>
  <si>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</si>
  <si>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</si>
  <si>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</si>
  <si>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</si>
  <si>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</si>
  <si>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</si>
  <si>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</si>
  <si>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</si>
  <si>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</si>
  <si>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</si>
  <si>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</si>
  <si>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</si>
  <si>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</si>
  <si>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</si>
  <si>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</si>
  <si>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</si>
  <si>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</si>
  <si>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</si>
  <si>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</si>
  <si>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</si>
  <si>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</si>
  <si>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</si>
  <si>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</si>
  <si>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</si>
  <si>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</si>
  <si>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</si>
  <si>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</si>
  <si>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</si>
  <si>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</si>
  <si>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</si>
  <si>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</si>
  <si>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</si>
  <si>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</si>
  <si>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</si>
  <si>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</si>
  <si>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</si>
  <si>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</si>
  <si>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</si>
  <si>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</si>
  <si>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</si>
  <si>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</si>
  <si>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</si>
  <si>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</si>
  <si>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</si>
  <si>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</si>
  <si>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</si>
  <si>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</si>
  <si>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</si>
  <si>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</si>
  <si>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</si>
  <si>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</si>
  <si>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</si>
  <si>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</si>
  <si>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</si>
  <si>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</si>
  <si>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</si>
  <si>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</si>
  <si>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795</t>
  </si>
  <si>
    <t>09</t>
  </si>
  <si>
    <t>назначено</t>
  </si>
  <si>
    <t>12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</si>
  <si>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</si>
  <si>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</si>
  <si>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</si>
  <si>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</si>
  <si>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</si>
  <si>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</si>
  <si>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Учреждения культуры и мероприятия в сфере культуры и кинематографии</t>
  </si>
  <si>
    <t>Массовый спорт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</si>
  <si>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</si>
  <si>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</si>
  <si>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</si>
  <si>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</si>
  <si>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Мероприятия в области коммунального хозяйства</t>
  </si>
  <si>
    <t>351</t>
  </si>
  <si>
    <t>Водное хозяйство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</si>
  <si>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</si>
  <si>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</si>
  <si>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</si>
  <si>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</si>
  <si>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</si>
  <si>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</si>
  <si>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</si>
  <si>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</si>
  <si>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</si>
  <si>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</si>
  <si>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</si>
  <si>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</si>
  <si>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218</t>
  </si>
  <si>
    <t>280</t>
  </si>
  <si>
    <t>340</t>
  </si>
  <si>
    <t>098</t>
  </si>
  <si>
    <t>650</t>
  </si>
  <si>
    <t>440</t>
  </si>
  <si>
    <t>491</t>
  </si>
  <si>
    <t>512</t>
  </si>
  <si>
    <t>9700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</si>
  <si>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</si>
  <si>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</si>
  <si>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</si>
  <si>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</si>
  <si>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</si>
  <si>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</si>
  <si>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</si>
  <si>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</t>
  </si>
  <si>
    <t>0600</t>
  </si>
  <si>
    <t>0606</t>
  </si>
  <si>
    <t>0607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</si>
  <si>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</si>
  <si>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200</t>
  </si>
  <si>
    <t>100</t>
  </si>
  <si>
    <t>800</t>
  </si>
  <si>
    <t>Иные бюджетные ассигнования</t>
  </si>
  <si>
    <t>Межбюджетные трансферты местным бюджетам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</si>
  <si>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</si>
  <si>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</si>
  <si>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</si>
  <si>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</si>
  <si>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</si>
  <si>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</si>
  <si>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</si>
  <si>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</si>
  <si>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300</t>
  </si>
  <si>
    <t>Социальное обеспечение и иные выплаты населению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</si>
  <si>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</si>
  <si>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</si>
  <si>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Образование</t>
  </si>
  <si>
    <t>Молодежная политика и оздоровление детей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</si>
  <si>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</si>
  <si>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07</t>
  </si>
  <si>
    <t>0605</t>
  </si>
  <si>
    <t>Сумма</t>
  </si>
  <si>
    <t>Администрация Кусинского городского поселения</t>
  </si>
  <si>
    <t>Ведомство</t>
  </si>
  <si>
    <t>Совет депутатов Кусинского городского поселения</t>
  </si>
  <si>
    <t>5118</t>
  </si>
  <si>
    <t>Ведомственная структура расходов бюджета Кусинского городского поселения на плановый период 2016 и 2017 годов</t>
  </si>
  <si>
    <t xml:space="preserve"> 2016 год</t>
  </si>
  <si>
    <t>2017год</t>
  </si>
  <si>
    <t>Муниципальная программа "Развитие дорожного хозяйства в Кусинском муниципальном районе на 2014-2016 годы"</t>
  </si>
  <si>
    <t>2702</t>
  </si>
  <si>
    <t>Содержание автомобильных дорог общего пользования местного значения</t>
  </si>
  <si>
    <t>9600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</si>
  <si>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</si>
  <si>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</si>
  <si>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</si>
  <si>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</si>
  <si>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</si>
  <si>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</si>
  <si>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</si>
  <si>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</si>
  <si>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</si>
  <si>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</si>
  <si>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</si>
  <si>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</si>
  <si>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обеспечениягосударственных (муниципальных) нужд</t>
  </si>
  <si>
    <t xml:space="preserve"> Приложение №4                                                   к решению совета депутатов Кусинского городского поселения от 27.05.2015г.№34 "О внесении изменений в решение Совета депутатов Кусинского городского поселения от 24.12.2014г. №70 "О бюджете Кусинского  городского  поселения на 2015год и плановый период  2016 и 2017 годов" </t>
  </si>
  <si>
    <t>Глава Кусинского городского поселения</t>
  </si>
  <si>
    <t>А.М.Лаптев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</si>
</sst>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5" fontId="8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36">
      <selection activeCell="G143" sqref="G143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5.875" style="0" customWidth="1"/>
    <col min="4" max="4" width="6.875" style="0" customWidth="1"/>
    <col min="5" max="5" width="5.00390625" style="0" customWidth="1"/>
    <col min="6" max="6" width="7.625" style="0" customWidth="1"/>
    <col min="7" max="7" width="7.375" style="0" customWidth="1"/>
    <col min="8" max="8" width="0.37109375" style="0" hidden="1" customWidth="1"/>
    <col min="9" max="9" width="15.50390625" style="0" customWidth="1"/>
    <col min="10" max="10" width="14.00390625" style="0" customWidth="1"/>
    <col min="11" max="11" width="25.00390625" style="0" hidden="1" customWidth="1"/>
    <col min="12" max="12" width="25.00390625" style="0" bestFit="1" customWidth="1"/>
  </cols>
  <sheetData>
    <row r="1" spans="1:11" ht="130.5" customHeight="1">
      <c r="A1" s="3"/>
      <c r="B1" s="3"/>
      <c r="C1" s="4"/>
      <c r="D1" s="5"/>
      <c r="E1" s="6"/>
      <c r="F1" s="31" t="s">
        <v>159</v>
      </c>
      <c r="G1" s="31"/>
      <c r="H1" s="31"/>
      <c r="I1" s="31"/>
      <c r="J1" s="31"/>
      <c r="K1" s="31"/>
    </row>
    <row r="2" spans="1:10" ht="57" customHeight="1">
      <c r="A2" s="29" t="s">
        <v>139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1.5" customHeight="1">
      <c r="A3" s="30" t="s">
        <v>31</v>
      </c>
      <c r="B3" s="32" t="s">
        <v>136</v>
      </c>
      <c r="C3" s="30" t="s">
        <v>32</v>
      </c>
      <c r="D3" s="30"/>
      <c r="E3" s="30"/>
      <c r="F3" s="30"/>
      <c r="G3" s="30"/>
      <c r="H3" s="35" t="s">
        <v>62</v>
      </c>
      <c r="I3" s="27" t="s">
        <v>134</v>
      </c>
      <c r="J3" s="27"/>
    </row>
    <row r="4" spans="1:10" ht="27.75" customHeight="1">
      <c r="A4" s="30"/>
      <c r="B4" s="33"/>
      <c r="C4" s="28" t="s">
        <v>33</v>
      </c>
      <c r="D4" s="28" t="s">
        <v>34</v>
      </c>
      <c r="E4" s="28" t="s">
        <v>12</v>
      </c>
      <c r="F4" s="28"/>
      <c r="G4" s="28" t="s">
        <v>1</v>
      </c>
      <c r="H4" s="35"/>
      <c r="I4" s="25" t="s">
        <v>140</v>
      </c>
      <c r="J4" s="25" t="s">
        <v>141</v>
      </c>
    </row>
    <row r="5" spans="1:10" ht="63.75" customHeight="1">
      <c r="A5" s="30"/>
      <c r="B5" s="34"/>
      <c r="C5" s="28"/>
      <c r="D5" s="28"/>
      <c r="E5" s="28"/>
      <c r="F5" s="28"/>
      <c r="G5" s="28"/>
      <c r="H5" s="35"/>
      <c r="I5" s="26"/>
      <c r="J5" s="26"/>
    </row>
    <row r="6" spans="1:10" ht="15">
      <c r="A6" s="23" t="s">
        <v>35</v>
      </c>
      <c r="B6" s="8"/>
      <c r="C6" s="8"/>
      <c r="D6" s="8"/>
      <c r="E6" s="8"/>
      <c r="F6" s="8"/>
      <c r="G6" s="8"/>
      <c r="H6" s="9" t="e">
        <f>SUM(H8,H64,H67,H89,H103,#REF!,#REF!,#REF!,#REF!,#REF!,#REF!,#REF!)</f>
        <v>#REF!</v>
      </c>
      <c r="I6" s="10">
        <f>I7+I128</f>
        <v>26706295</v>
      </c>
      <c r="J6" s="10">
        <f>J7+J128</f>
        <v>26311915</v>
      </c>
    </row>
    <row r="7" spans="1:10" ht="30.75">
      <c r="A7" s="23" t="s">
        <v>135</v>
      </c>
      <c r="B7" s="8">
        <v>802</v>
      </c>
      <c r="C7" s="12"/>
      <c r="D7" s="12"/>
      <c r="E7" s="12"/>
      <c r="F7" s="12"/>
      <c r="G7" s="12"/>
      <c r="H7" s="9"/>
      <c r="I7" s="10">
        <f>I8+I33+I39+I48+I74+I97+I103+I114+I119</f>
        <v>25486195</v>
      </c>
      <c r="J7" s="10">
        <f>J8+J33+J39+J48+J74+J97+J103+J114+J119</f>
        <v>25091815</v>
      </c>
    </row>
    <row r="8" spans="1:10" ht="15" customHeight="1">
      <c r="A8" s="11" t="s">
        <v>13</v>
      </c>
      <c r="B8" s="8">
        <v>802</v>
      </c>
      <c r="C8" s="12" t="s">
        <v>10</v>
      </c>
      <c r="D8" s="12" t="s">
        <v>2</v>
      </c>
      <c r="E8" s="12" t="s">
        <v>3</v>
      </c>
      <c r="F8" s="12" t="s">
        <v>4</v>
      </c>
      <c r="G8" s="12" t="s">
        <v>3</v>
      </c>
      <c r="H8" s="9" t="e">
        <f>SUM(H9,#REF!,H15,H28,H32,,H41,H49)</f>
        <v>#REF!</v>
      </c>
      <c r="I8" s="10">
        <f>I10+I13+I25+I29</f>
        <v>8094700</v>
      </c>
      <c r="J8" s="10">
        <f>J10+J13+J25+J29</f>
        <v>8094700</v>
      </c>
    </row>
    <row r="9" spans="1:10" ht="65.25" customHeight="1">
      <c r="A9" s="13" t="s">
        <v>36</v>
      </c>
      <c r="B9" s="7">
        <v>802</v>
      </c>
      <c r="C9" s="14" t="s">
        <v>10</v>
      </c>
      <c r="D9" s="14" t="s">
        <v>11</v>
      </c>
      <c r="E9" s="14" t="s">
        <v>3</v>
      </c>
      <c r="F9" s="14" t="s">
        <v>4</v>
      </c>
      <c r="G9" s="14" t="s">
        <v>3</v>
      </c>
      <c r="H9" s="15" t="e">
        <f>H10</f>
        <v>#REF!</v>
      </c>
      <c r="I9" s="10">
        <f>I12</f>
        <v>954000</v>
      </c>
      <c r="J9" s="10">
        <f>J12</f>
        <v>954000</v>
      </c>
    </row>
    <row r="10" spans="1:10" ht="84.75" customHeight="1">
      <c r="A10" s="13" t="s">
        <v>37</v>
      </c>
      <c r="B10" s="7">
        <v>802</v>
      </c>
      <c r="C10" s="14" t="s">
        <v>10</v>
      </c>
      <c r="D10" s="14" t="s">
        <v>11</v>
      </c>
      <c r="E10" s="14" t="s">
        <v>6</v>
      </c>
      <c r="F10" s="14" t="s">
        <v>4</v>
      </c>
      <c r="G10" s="14" t="s">
        <v>3</v>
      </c>
      <c r="H10" s="15" t="e">
        <f>H11</f>
        <v>#REF!</v>
      </c>
      <c r="I10" s="10">
        <f>I12</f>
        <v>954000</v>
      </c>
      <c r="J10" s="10">
        <f>J12</f>
        <v>954000</v>
      </c>
    </row>
    <row r="11" spans="1:10" ht="15">
      <c r="A11" s="16" t="s">
        <v>54</v>
      </c>
      <c r="B11" s="7">
        <v>802</v>
      </c>
      <c r="C11" s="14" t="s">
        <v>10</v>
      </c>
      <c r="D11" s="14" t="s">
        <v>11</v>
      </c>
      <c r="E11" s="14" t="s">
        <v>6</v>
      </c>
      <c r="F11" s="14" t="s">
        <v>29</v>
      </c>
      <c r="G11" s="14" t="s">
        <v>3</v>
      </c>
      <c r="H11" s="15" t="e">
        <f>H12</f>
        <v>#REF!</v>
      </c>
      <c r="I11" s="10">
        <f>I12</f>
        <v>954000</v>
      </c>
      <c r="J11" s="10">
        <f>J12</f>
        <v>954000</v>
      </c>
    </row>
    <row r="12" spans="1:10" ht="98.25" customHeight="1">
      <c r="A12" s="16" t="s">
        <v>151</v>
      </c>
      <c r="B12" s="7">
        <v>802</v>
      </c>
      <c r="C12" s="14" t="s">
        <v>10</v>
      </c>
      <c r="D12" s="14" t="s">
        <v>11</v>
      </c>
      <c r="E12" s="14" t="s">
        <v>6</v>
      </c>
      <c r="F12" s="14" t="s">
        <v>29</v>
      </c>
      <c r="G12" s="14" t="s">
        <v>113</v>
      </c>
      <c r="H12" s="15" t="e">
        <f>#REF!</f>
        <v>#REF!</v>
      </c>
      <c r="I12" s="10">
        <v>954000</v>
      </c>
      <c r="J12" s="10">
        <v>954000</v>
      </c>
    </row>
    <row r="13" spans="1:10" s="2" customFormat="1" ht="94.5" customHeight="1">
      <c r="A13" s="16" t="s">
        <v>15</v>
      </c>
      <c r="B13" s="7">
        <v>802</v>
      </c>
      <c r="C13" s="14" t="s">
        <v>10</v>
      </c>
      <c r="D13" s="14" t="s">
        <v>7</v>
      </c>
      <c r="E13" s="14" t="s">
        <v>3</v>
      </c>
      <c r="F13" s="14" t="s">
        <v>4</v>
      </c>
      <c r="G13" s="14" t="s">
        <v>3</v>
      </c>
      <c r="H13" s="15" t="e">
        <f>H14</f>
        <v>#REF!</v>
      </c>
      <c r="I13" s="10">
        <f>I14+I21</f>
        <v>6090700</v>
      </c>
      <c r="J13" s="10">
        <f>J14+J21</f>
        <v>6090700</v>
      </c>
    </row>
    <row r="14" spans="1:10" ht="83.25" customHeight="1">
      <c r="A14" s="16" t="s">
        <v>37</v>
      </c>
      <c r="B14" s="7">
        <v>802</v>
      </c>
      <c r="C14" s="14" t="s">
        <v>10</v>
      </c>
      <c r="D14" s="14" t="s">
        <v>7</v>
      </c>
      <c r="E14" s="14" t="s">
        <v>6</v>
      </c>
      <c r="F14" s="14" t="s">
        <v>4</v>
      </c>
      <c r="G14" s="14" t="s">
        <v>3</v>
      </c>
      <c r="H14" s="15" t="e">
        <f>SUM(#REF!)</f>
        <v>#REF!</v>
      </c>
      <c r="I14" s="10">
        <f>I15+I19</f>
        <v>5980700</v>
      </c>
      <c r="J14" s="10">
        <f>J15+J19</f>
        <v>5980700</v>
      </c>
    </row>
    <row r="15" spans="1:10" ht="15">
      <c r="A15" s="13" t="s">
        <v>38</v>
      </c>
      <c r="B15" s="7">
        <v>802</v>
      </c>
      <c r="C15" s="14" t="s">
        <v>10</v>
      </c>
      <c r="D15" s="14" t="s">
        <v>7</v>
      </c>
      <c r="E15" s="14" t="s">
        <v>6</v>
      </c>
      <c r="F15" s="14" t="s">
        <v>26</v>
      </c>
      <c r="G15" s="14" t="s">
        <v>3</v>
      </c>
      <c r="H15" s="15" t="e">
        <f>H17</f>
        <v>#REF!</v>
      </c>
      <c r="I15" s="10">
        <f>I16+I17+I18</f>
        <v>5948700</v>
      </c>
      <c r="J15" s="10">
        <f>J16+J17+J18</f>
        <v>5948700</v>
      </c>
    </row>
    <row r="16" spans="1:10" ht="99.75" customHeight="1">
      <c r="A16" s="16" t="s">
        <v>152</v>
      </c>
      <c r="B16" s="7">
        <v>802</v>
      </c>
      <c r="C16" s="14" t="s">
        <v>10</v>
      </c>
      <c r="D16" s="14" t="s">
        <v>7</v>
      </c>
      <c r="E16" s="14" t="s">
        <v>6</v>
      </c>
      <c r="F16" s="14" t="s">
        <v>64</v>
      </c>
      <c r="G16" s="14" t="s">
        <v>113</v>
      </c>
      <c r="H16" s="15"/>
      <c r="I16" s="10">
        <v>4637800</v>
      </c>
      <c r="J16" s="10">
        <v>4637800</v>
      </c>
    </row>
    <row r="17" spans="1:10" ht="48.75" customHeight="1">
      <c r="A17" s="16" t="s">
        <v>153</v>
      </c>
      <c r="B17" s="7">
        <v>802</v>
      </c>
      <c r="C17" s="14" t="s">
        <v>10</v>
      </c>
      <c r="D17" s="14" t="s">
        <v>7</v>
      </c>
      <c r="E17" s="14" t="s">
        <v>6</v>
      </c>
      <c r="F17" s="14" t="s">
        <v>64</v>
      </c>
      <c r="G17" s="14" t="s">
        <v>112</v>
      </c>
      <c r="H17" s="15" t="e">
        <f>SUM(#REF!,H26)</f>
        <v>#REF!</v>
      </c>
      <c r="I17" s="10">
        <v>1208900</v>
      </c>
      <c r="J17" s="10">
        <v>1208900</v>
      </c>
    </row>
    <row r="18" spans="1:10" ht="21.75" customHeight="1">
      <c r="A18" s="16" t="s">
        <v>115</v>
      </c>
      <c r="B18" s="7">
        <v>802</v>
      </c>
      <c r="C18" s="14" t="s">
        <v>10</v>
      </c>
      <c r="D18" s="14" t="s">
        <v>7</v>
      </c>
      <c r="E18" s="14" t="s">
        <v>6</v>
      </c>
      <c r="F18" s="14" t="s">
        <v>64</v>
      </c>
      <c r="G18" s="14" t="s">
        <v>114</v>
      </c>
      <c r="H18" s="15"/>
      <c r="I18" s="10">
        <v>102000</v>
      </c>
      <c r="J18" s="10">
        <v>102000</v>
      </c>
    </row>
    <row r="19" spans="1:10" ht="48.75" customHeight="1">
      <c r="A19" s="16" t="s">
        <v>66</v>
      </c>
      <c r="B19" s="7">
        <v>802</v>
      </c>
      <c r="C19" s="14" t="s">
        <v>10</v>
      </c>
      <c r="D19" s="14" t="s">
        <v>7</v>
      </c>
      <c r="E19" s="14" t="s">
        <v>6</v>
      </c>
      <c r="F19" s="14" t="s">
        <v>65</v>
      </c>
      <c r="G19" s="14" t="s">
        <v>3</v>
      </c>
      <c r="H19" s="15" t="e">
        <f>SUM(#REF!)</f>
        <v>#REF!</v>
      </c>
      <c r="I19" s="10">
        <f>I20</f>
        <v>32000</v>
      </c>
      <c r="J19" s="10">
        <f>J20</f>
        <v>32000</v>
      </c>
    </row>
    <row r="20" spans="1:10" ht="18.75" customHeight="1">
      <c r="A20" s="16" t="s">
        <v>115</v>
      </c>
      <c r="B20" s="7">
        <v>802</v>
      </c>
      <c r="C20" s="14" t="s">
        <v>10</v>
      </c>
      <c r="D20" s="14" t="s">
        <v>7</v>
      </c>
      <c r="E20" s="14" t="s">
        <v>6</v>
      </c>
      <c r="F20" s="14" t="s">
        <v>65</v>
      </c>
      <c r="G20" s="14" t="s">
        <v>114</v>
      </c>
      <c r="H20" s="17" t="e">
        <f>SUM(#REF!)</f>
        <v>#REF!</v>
      </c>
      <c r="I20" s="10">
        <v>32000</v>
      </c>
      <c r="J20" s="10">
        <v>32000</v>
      </c>
    </row>
    <row r="21" spans="1:10" ht="32.25" customHeight="1">
      <c r="A21" s="16" t="s">
        <v>116</v>
      </c>
      <c r="B21" s="7">
        <v>802</v>
      </c>
      <c r="C21" s="14" t="s">
        <v>10</v>
      </c>
      <c r="D21" s="14" t="s">
        <v>7</v>
      </c>
      <c r="E21" s="14" t="s">
        <v>107</v>
      </c>
      <c r="F21" s="14" t="s">
        <v>4</v>
      </c>
      <c r="G21" s="14" t="s">
        <v>3</v>
      </c>
      <c r="H21" s="17"/>
      <c r="I21" s="10">
        <f aca="true" t="shared" si="0" ref="I21:J23">I22</f>
        <v>110000</v>
      </c>
      <c r="J21" s="10">
        <f t="shared" si="0"/>
        <v>110000</v>
      </c>
    </row>
    <row r="22" spans="1:10" ht="94.5" customHeight="1">
      <c r="A22" s="16" t="s">
        <v>111</v>
      </c>
      <c r="B22" s="7">
        <v>802</v>
      </c>
      <c r="C22" s="14" t="s">
        <v>10</v>
      </c>
      <c r="D22" s="14" t="s">
        <v>7</v>
      </c>
      <c r="E22" s="14" t="s">
        <v>107</v>
      </c>
      <c r="F22" s="14" t="s">
        <v>108</v>
      </c>
      <c r="G22" s="14" t="s">
        <v>3</v>
      </c>
      <c r="H22" s="17"/>
      <c r="I22" s="10">
        <f t="shared" si="0"/>
        <v>110000</v>
      </c>
      <c r="J22" s="10">
        <f t="shared" si="0"/>
        <v>110000</v>
      </c>
    </row>
    <row r="23" spans="1:10" ht="81.75" customHeight="1">
      <c r="A23" s="16" t="s">
        <v>117</v>
      </c>
      <c r="B23" s="7">
        <v>802</v>
      </c>
      <c r="C23" s="14" t="s">
        <v>10</v>
      </c>
      <c r="D23" s="14" t="s">
        <v>7</v>
      </c>
      <c r="E23" s="14" t="s">
        <v>107</v>
      </c>
      <c r="F23" s="14" t="s">
        <v>118</v>
      </c>
      <c r="G23" s="14" t="s">
        <v>3</v>
      </c>
      <c r="H23" s="17"/>
      <c r="I23" s="10">
        <f t="shared" si="0"/>
        <v>110000</v>
      </c>
      <c r="J23" s="10">
        <f t="shared" si="0"/>
        <v>110000</v>
      </c>
    </row>
    <row r="24" spans="1:10" ht="18" customHeight="1">
      <c r="A24" s="16" t="s">
        <v>104</v>
      </c>
      <c r="B24" s="7">
        <v>802</v>
      </c>
      <c r="C24" s="14" t="s">
        <v>10</v>
      </c>
      <c r="D24" s="14" t="s">
        <v>7</v>
      </c>
      <c r="E24" s="14" t="s">
        <v>107</v>
      </c>
      <c r="F24" s="14" t="s">
        <v>118</v>
      </c>
      <c r="G24" s="14" t="s">
        <v>55</v>
      </c>
      <c r="H24" s="17"/>
      <c r="I24" s="10">
        <v>110000</v>
      </c>
      <c r="J24" s="10">
        <v>110000</v>
      </c>
    </row>
    <row r="25" spans="1:10" s="2" customFormat="1" ht="15">
      <c r="A25" s="13" t="s">
        <v>16</v>
      </c>
      <c r="B25" s="7">
        <v>802</v>
      </c>
      <c r="C25" s="14" t="s">
        <v>10</v>
      </c>
      <c r="D25" s="14" t="s">
        <v>47</v>
      </c>
      <c r="E25" s="14" t="s">
        <v>3</v>
      </c>
      <c r="F25" s="14" t="s">
        <v>4</v>
      </c>
      <c r="G25" s="14" t="s">
        <v>3</v>
      </c>
      <c r="H25" s="17" t="e">
        <f>SUM(#REF!)</f>
        <v>#REF!</v>
      </c>
      <c r="I25" s="10">
        <f>I26</f>
        <v>550000</v>
      </c>
      <c r="J25" s="10">
        <f>J28</f>
        <v>550000</v>
      </c>
    </row>
    <row r="26" spans="1:10" ht="15">
      <c r="A26" s="16" t="s">
        <v>16</v>
      </c>
      <c r="B26" s="7">
        <v>802</v>
      </c>
      <c r="C26" s="14" t="s">
        <v>10</v>
      </c>
      <c r="D26" s="14" t="s">
        <v>47</v>
      </c>
      <c r="E26" s="14" t="s">
        <v>58</v>
      </c>
      <c r="F26" s="14" t="s">
        <v>4</v>
      </c>
      <c r="G26" s="14" t="s">
        <v>3</v>
      </c>
      <c r="H26" s="17" t="e">
        <f>H27</f>
        <v>#REF!</v>
      </c>
      <c r="I26" s="10">
        <f>I28</f>
        <v>550000</v>
      </c>
      <c r="J26" s="10">
        <f>J28</f>
        <v>550000</v>
      </c>
    </row>
    <row r="27" spans="1:10" ht="30.75" customHeight="1">
      <c r="A27" s="16" t="s">
        <v>59</v>
      </c>
      <c r="B27" s="7">
        <v>802</v>
      </c>
      <c r="C27" s="14" t="s">
        <v>10</v>
      </c>
      <c r="D27" s="14" t="s">
        <v>47</v>
      </c>
      <c r="E27" s="14" t="s">
        <v>58</v>
      </c>
      <c r="F27" s="14" t="s">
        <v>30</v>
      </c>
      <c r="G27" s="14" t="s">
        <v>3</v>
      </c>
      <c r="H27" s="17" t="e">
        <f>SUM(#REF!)</f>
        <v>#REF!</v>
      </c>
      <c r="I27" s="10">
        <f>I28</f>
        <v>550000</v>
      </c>
      <c r="J27" s="10">
        <f>J28</f>
        <v>550000</v>
      </c>
    </row>
    <row r="28" spans="1:10" ht="18.75" customHeight="1">
      <c r="A28" s="16" t="s">
        <v>115</v>
      </c>
      <c r="B28" s="7">
        <v>802</v>
      </c>
      <c r="C28" s="14" t="s">
        <v>10</v>
      </c>
      <c r="D28" s="14" t="s">
        <v>47</v>
      </c>
      <c r="E28" s="14" t="s">
        <v>58</v>
      </c>
      <c r="F28" s="14" t="s">
        <v>30</v>
      </c>
      <c r="G28" s="14" t="s">
        <v>114</v>
      </c>
      <c r="H28" s="15">
        <v>550000</v>
      </c>
      <c r="I28" s="10">
        <v>550000</v>
      </c>
      <c r="J28" s="10">
        <v>550000</v>
      </c>
    </row>
    <row r="29" spans="1:10" s="2" customFormat="1" ht="19.5" customHeight="1">
      <c r="A29" s="13" t="s">
        <v>17</v>
      </c>
      <c r="B29" s="7">
        <v>802</v>
      </c>
      <c r="C29" s="14" t="s">
        <v>10</v>
      </c>
      <c r="D29" s="14" t="s">
        <v>67</v>
      </c>
      <c r="E29" s="14" t="s">
        <v>3</v>
      </c>
      <c r="F29" s="14" t="s">
        <v>4</v>
      </c>
      <c r="G29" s="14" t="s">
        <v>3</v>
      </c>
      <c r="H29" s="15" t="e">
        <f>H30</f>
        <v>#REF!</v>
      </c>
      <c r="I29" s="10">
        <f>I32</f>
        <v>500000</v>
      </c>
      <c r="J29" s="10">
        <f>J32</f>
        <v>500000</v>
      </c>
    </row>
    <row r="30" spans="1:10" ht="46.5" customHeight="1">
      <c r="A30" s="16" t="s">
        <v>154</v>
      </c>
      <c r="B30" s="7">
        <v>802</v>
      </c>
      <c r="C30" s="14" t="s">
        <v>10</v>
      </c>
      <c r="D30" s="14" t="s">
        <v>67</v>
      </c>
      <c r="E30" s="14" t="s">
        <v>75</v>
      </c>
      <c r="F30" s="14" t="s">
        <v>4</v>
      </c>
      <c r="G30" s="14" t="s">
        <v>3</v>
      </c>
      <c r="H30" s="15" t="e">
        <f>H31</f>
        <v>#REF!</v>
      </c>
      <c r="I30" s="10">
        <f>I32</f>
        <v>500000</v>
      </c>
      <c r="J30" s="10">
        <f>J32</f>
        <v>500000</v>
      </c>
    </row>
    <row r="31" spans="1:10" ht="48" customHeight="1">
      <c r="A31" s="16" t="s">
        <v>155</v>
      </c>
      <c r="B31" s="7">
        <v>802</v>
      </c>
      <c r="C31" s="14" t="s">
        <v>10</v>
      </c>
      <c r="D31" s="14" t="s">
        <v>67</v>
      </c>
      <c r="E31" s="14" t="s">
        <v>75</v>
      </c>
      <c r="F31" s="14" t="s">
        <v>52</v>
      </c>
      <c r="G31" s="14" t="s">
        <v>3</v>
      </c>
      <c r="H31" s="15" t="e">
        <f>SUM(#REF!)</f>
        <v>#REF!</v>
      </c>
      <c r="I31" s="10">
        <f>I32</f>
        <v>500000</v>
      </c>
      <c r="J31" s="10">
        <f>J32</f>
        <v>500000</v>
      </c>
    </row>
    <row r="32" spans="1:10" ht="48.75" customHeight="1">
      <c r="A32" s="16" t="s">
        <v>153</v>
      </c>
      <c r="B32" s="7">
        <v>802</v>
      </c>
      <c r="C32" s="14" t="s">
        <v>10</v>
      </c>
      <c r="D32" s="14" t="s">
        <v>67</v>
      </c>
      <c r="E32" s="14" t="s">
        <v>75</v>
      </c>
      <c r="F32" s="14" t="s">
        <v>52</v>
      </c>
      <c r="G32" s="14" t="s">
        <v>112</v>
      </c>
      <c r="H32" s="15" t="e">
        <f>H33</f>
        <v>#REF!</v>
      </c>
      <c r="I32" s="10">
        <v>500000</v>
      </c>
      <c r="J32" s="10">
        <v>500000</v>
      </c>
    </row>
    <row r="33" spans="1:10" s="1" customFormat="1" ht="15">
      <c r="A33" s="11" t="s">
        <v>73</v>
      </c>
      <c r="B33" s="7">
        <v>802</v>
      </c>
      <c r="C33" s="12" t="s">
        <v>11</v>
      </c>
      <c r="D33" s="12" t="s">
        <v>2</v>
      </c>
      <c r="E33" s="12" t="s">
        <v>3</v>
      </c>
      <c r="F33" s="12" t="s">
        <v>4</v>
      </c>
      <c r="G33" s="12" t="s">
        <v>3</v>
      </c>
      <c r="H33" s="9" t="e">
        <f>SUM(H34,H40,#REF!)</f>
        <v>#REF!</v>
      </c>
      <c r="I33" s="18">
        <f aca="true" t="shared" si="1" ref="I33:J35">I34</f>
        <v>779680</v>
      </c>
      <c r="J33" s="18">
        <f t="shared" si="1"/>
        <v>744660</v>
      </c>
    </row>
    <row r="34" spans="1:10" ht="30.75">
      <c r="A34" s="13" t="s">
        <v>72</v>
      </c>
      <c r="B34" s="7">
        <v>802</v>
      </c>
      <c r="C34" s="14" t="s">
        <v>11</v>
      </c>
      <c r="D34" s="14" t="s">
        <v>5</v>
      </c>
      <c r="E34" s="14" t="s">
        <v>3</v>
      </c>
      <c r="F34" s="14" t="s">
        <v>4</v>
      </c>
      <c r="G34" s="14" t="s">
        <v>3</v>
      </c>
      <c r="H34" s="15" t="e">
        <f>SUM(H35,H38)</f>
        <v>#REF!</v>
      </c>
      <c r="I34" s="10">
        <f t="shared" si="1"/>
        <v>779680</v>
      </c>
      <c r="J34" s="10">
        <f t="shared" si="1"/>
        <v>744660</v>
      </c>
    </row>
    <row r="35" spans="1:10" ht="31.5" customHeight="1">
      <c r="A35" s="13" t="s">
        <v>39</v>
      </c>
      <c r="B35" s="7">
        <v>802</v>
      </c>
      <c r="C35" s="14" t="s">
        <v>11</v>
      </c>
      <c r="D35" s="14" t="s">
        <v>5</v>
      </c>
      <c r="E35" s="14" t="s">
        <v>57</v>
      </c>
      <c r="F35" s="14" t="s">
        <v>4</v>
      </c>
      <c r="G35" s="14" t="s">
        <v>3</v>
      </c>
      <c r="H35" s="15" t="e">
        <f>H36</f>
        <v>#REF!</v>
      </c>
      <c r="I35" s="10">
        <f t="shared" si="1"/>
        <v>779680</v>
      </c>
      <c r="J35" s="10">
        <f t="shared" si="1"/>
        <v>744660</v>
      </c>
    </row>
    <row r="36" spans="1:10" ht="62.25">
      <c r="A36" s="16" t="s">
        <v>156</v>
      </c>
      <c r="B36" s="7">
        <v>802</v>
      </c>
      <c r="C36" s="14" t="s">
        <v>11</v>
      </c>
      <c r="D36" s="14" t="s">
        <v>5</v>
      </c>
      <c r="E36" s="14" t="s">
        <v>57</v>
      </c>
      <c r="F36" s="14" t="s">
        <v>138</v>
      </c>
      <c r="G36" s="14" t="s">
        <v>3</v>
      </c>
      <c r="H36" s="15" t="e">
        <f>SUM(#REF!)</f>
        <v>#REF!</v>
      </c>
      <c r="I36" s="10">
        <f>I37+I38</f>
        <v>779680</v>
      </c>
      <c r="J36" s="10">
        <f>J37+J38</f>
        <v>744660</v>
      </c>
    </row>
    <row r="37" spans="1:10" ht="93.75" customHeight="1">
      <c r="A37" s="16" t="s">
        <v>152</v>
      </c>
      <c r="B37" s="7">
        <v>802</v>
      </c>
      <c r="C37" s="14" t="s">
        <v>11</v>
      </c>
      <c r="D37" s="14" t="s">
        <v>5</v>
      </c>
      <c r="E37" s="14" t="s">
        <v>57</v>
      </c>
      <c r="F37" s="14" t="s">
        <v>138</v>
      </c>
      <c r="G37" s="14" t="s">
        <v>113</v>
      </c>
      <c r="H37" s="15"/>
      <c r="I37" s="10">
        <v>702600</v>
      </c>
      <c r="J37" s="10">
        <v>702600</v>
      </c>
    </row>
    <row r="38" spans="1:10" ht="50.25" customHeight="1">
      <c r="A38" s="16" t="s">
        <v>153</v>
      </c>
      <c r="B38" s="7">
        <v>802</v>
      </c>
      <c r="C38" s="14" t="s">
        <v>11</v>
      </c>
      <c r="D38" s="14" t="s">
        <v>5</v>
      </c>
      <c r="E38" s="14" t="s">
        <v>57</v>
      </c>
      <c r="F38" s="14" t="s">
        <v>138</v>
      </c>
      <c r="G38" s="14" t="s">
        <v>112</v>
      </c>
      <c r="H38" s="15" t="e">
        <f>H39</f>
        <v>#REF!</v>
      </c>
      <c r="I38" s="10">
        <v>77080</v>
      </c>
      <c r="J38" s="10">
        <v>42060</v>
      </c>
    </row>
    <row r="39" spans="1:10" s="1" customFormat="1" ht="30" customHeight="1">
      <c r="A39" s="19" t="s">
        <v>18</v>
      </c>
      <c r="B39" s="7">
        <v>802</v>
      </c>
      <c r="C39" s="12" t="s">
        <v>5</v>
      </c>
      <c r="D39" s="12" t="s">
        <v>2</v>
      </c>
      <c r="E39" s="12" t="s">
        <v>3</v>
      </c>
      <c r="F39" s="12" t="s">
        <v>4</v>
      </c>
      <c r="G39" s="12" t="s">
        <v>3</v>
      </c>
      <c r="H39" s="9" t="e">
        <f>SUM(#REF!)</f>
        <v>#REF!</v>
      </c>
      <c r="I39" s="18">
        <f>I40</f>
        <v>813200</v>
      </c>
      <c r="J39" s="18">
        <f>J40</f>
        <v>813200</v>
      </c>
    </row>
    <row r="40" spans="1:10" ht="66" customHeight="1">
      <c r="A40" s="16" t="s">
        <v>40</v>
      </c>
      <c r="B40" s="7">
        <v>802</v>
      </c>
      <c r="C40" s="14" t="s">
        <v>5</v>
      </c>
      <c r="D40" s="14" t="s">
        <v>61</v>
      </c>
      <c r="E40" s="14" t="s">
        <v>3</v>
      </c>
      <c r="F40" s="14" t="s">
        <v>4</v>
      </c>
      <c r="G40" s="14" t="s">
        <v>3</v>
      </c>
      <c r="H40" s="15" t="e">
        <f>#REF!</f>
        <v>#REF!</v>
      </c>
      <c r="I40" s="10">
        <f>I41+I44</f>
        <v>813200</v>
      </c>
      <c r="J40" s="10">
        <f>J41+J44</f>
        <v>813200</v>
      </c>
    </row>
    <row r="41" spans="1:10" ht="46.5" customHeight="1">
      <c r="A41" s="16" t="s">
        <v>41</v>
      </c>
      <c r="B41" s="7">
        <v>802</v>
      </c>
      <c r="C41" s="20" t="s">
        <v>5</v>
      </c>
      <c r="D41" s="20" t="s">
        <v>61</v>
      </c>
      <c r="E41" s="20" t="s">
        <v>91</v>
      </c>
      <c r="F41" s="20" t="s">
        <v>4</v>
      </c>
      <c r="G41" s="20" t="s">
        <v>3</v>
      </c>
      <c r="H41" s="15" t="e">
        <f>H42</f>
        <v>#REF!</v>
      </c>
      <c r="I41" s="10">
        <f>I43</f>
        <v>513200</v>
      </c>
      <c r="J41" s="10">
        <f>J43</f>
        <v>513200</v>
      </c>
    </row>
    <row r="42" spans="1:10" ht="62.25">
      <c r="A42" s="16" t="s">
        <v>42</v>
      </c>
      <c r="B42" s="7">
        <v>802</v>
      </c>
      <c r="C42" s="20" t="s">
        <v>5</v>
      </c>
      <c r="D42" s="20" t="s">
        <v>61</v>
      </c>
      <c r="E42" s="20" t="s">
        <v>91</v>
      </c>
      <c r="F42" s="20" t="s">
        <v>28</v>
      </c>
      <c r="G42" s="20" t="s">
        <v>3</v>
      </c>
      <c r="H42" s="15" t="e">
        <f>H43</f>
        <v>#REF!</v>
      </c>
      <c r="I42" s="10">
        <f>I43</f>
        <v>513200</v>
      </c>
      <c r="J42" s="10">
        <f>J43</f>
        <v>513200</v>
      </c>
    </row>
    <row r="43" spans="1:10" ht="45.75" customHeight="1">
      <c r="A43" s="16" t="s">
        <v>153</v>
      </c>
      <c r="B43" s="7">
        <v>802</v>
      </c>
      <c r="C43" s="20" t="s">
        <v>5</v>
      </c>
      <c r="D43" s="20" t="s">
        <v>61</v>
      </c>
      <c r="E43" s="20" t="s">
        <v>91</v>
      </c>
      <c r="F43" s="20" t="s">
        <v>28</v>
      </c>
      <c r="G43" s="20" t="s">
        <v>112</v>
      </c>
      <c r="H43" s="15" t="e">
        <f>H48</f>
        <v>#REF!</v>
      </c>
      <c r="I43" s="10">
        <v>513200</v>
      </c>
      <c r="J43" s="10">
        <v>513200</v>
      </c>
    </row>
    <row r="44" spans="1:10" ht="33.75" customHeight="1">
      <c r="A44" s="16" t="s">
        <v>116</v>
      </c>
      <c r="B44" s="7">
        <v>802</v>
      </c>
      <c r="C44" s="20" t="s">
        <v>5</v>
      </c>
      <c r="D44" s="20" t="s">
        <v>61</v>
      </c>
      <c r="E44" s="20" t="s">
        <v>107</v>
      </c>
      <c r="F44" s="20" t="s">
        <v>4</v>
      </c>
      <c r="G44" s="20" t="s">
        <v>3</v>
      </c>
      <c r="H44" s="15"/>
      <c r="I44" s="10">
        <f aca="true" t="shared" si="2" ref="I44:J46">I45</f>
        <v>300000</v>
      </c>
      <c r="J44" s="10">
        <f t="shared" si="2"/>
        <v>300000</v>
      </c>
    </row>
    <row r="45" spans="1:10" ht="93" customHeight="1">
      <c r="A45" s="16" t="s">
        <v>111</v>
      </c>
      <c r="B45" s="7">
        <v>802</v>
      </c>
      <c r="C45" s="20" t="s">
        <v>5</v>
      </c>
      <c r="D45" s="20" t="s">
        <v>61</v>
      </c>
      <c r="E45" s="20" t="s">
        <v>107</v>
      </c>
      <c r="F45" s="20" t="s">
        <v>108</v>
      </c>
      <c r="G45" s="20" t="s">
        <v>3</v>
      </c>
      <c r="H45" s="15"/>
      <c r="I45" s="10">
        <f t="shared" si="2"/>
        <v>300000</v>
      </c>
      <c r="J45" s="10">
        <f t="shared" si="2"/>
        <v>300000</v>
      </c>
    </row>
    <row r="46" spans="1:10" ht="126.75" customHeight="1">
      <c r="A46" s="21" t="s">
        <v>119</v>
      </c>
      <c r="B46" s="7">
        <v>802</v>
      </c>
      <c r="C46" s="20" t="s">
        <v>5</v>
      </c>
      <c r="D46" s="20" t="s">
        <v>61</v>
      </c>
      <c r="E46" s="20" t="s">
        <v>107</v>
      </c>
      <c r="F46" s="20" t="s">
        <v>120</v>
      </c>
      <c r="G46" s="20" t="s">
        <v>3</v>
      </c>
      <c r="H46" s="15"/>
      <c r="I46" s="10">
        <f t="shared" si="2"/>
        <v>300000</v>
      </c>
      <c r="J46" s="10">
        <f t="shared" si="2"/>
        <v>300000</v>
      </c>
    </row>
    <row r="47" spans="1:10" ht="15.75" customHeight="1">
      <c r="A47" s="16" t="s">
        <v>104</v>
      </c>
      <c r="B47" s="7">
        <v>802</v>
      </c>
      <c r="C47" s="20" t="s">
        <v>5</v>
      </c>
      <c r="D47" s="20" t="s">
        <v>61</v>
      </c>
      <c r="E47" s="20" t="s">
        <v>107</v>
      </c>
      <c r="F47" s="20" t="s">
        <v>120</v>
      </c>
      <c r="G47" s="20" t="s">
        <v>55</v>
      </c>
      <c r="H47" s="15"/>
      <c r="I47" s="10">
        <v>300000</v>
      </c>
      <c r="J47" s="10">
        <v>300000</v>
      </c>
    </row>
    <row r="48" spans="1:10" s="1" customFormat="1" ht="15">
      <c r="A48" s="19" t="s">
        <v>19</v>
      </c>
      <c r="B48" s="7">
        <v>802</v>
      </c>
      <c r="C48" s="22" t="s">
        <v>7</v>
      </c>
      <c r="D48" s="22" t="s">
        <v>2</v>
      </c>
      <c r="E48" s="22" t="s">
        <v>3</v>
      </c>
      <c r="F48" s="22" t="s">
        <v>4</v>
      </c>
      <c r="G48" s="22" t="s">
        <v>3</v>
      </c>
      <c r="H48" s="9" t="e">
        <f>SUM(#REF!)</f>
        <v>#REF!</v>
      </c>
      <c r="I48" s="18">
        <f>I49+I53+I57+I64</f>
        <v>5576825</v>
      </c>
      <c r="J48" s="18">
        <f>J49+J53+J57+J64</f>
        <v>5127286</v>
      </c>
    </row>
    <row r="49" spans="1:10" ht="15">
      <c r="A49" s="13" t="s">
        <v>78</v>
      </c>
      <c r="B49" s="7">
        <v>802</v>
      </c>
      <c r="C49" s="14" t="s">
        <v>7</v>
      </c>
      <c r="D49" s="14" t="s">
        <v>8</v>
      </c>
      <c r="E49" s="14" t="s">
        <v>3</v>
      </c>
      <c r="F49" s="14" t="s">
        <v>4</v>
      </c>
      <c r="G49" s="14" t="s">
        <v>3</v>
      </c>
      <c r="H49" s="15" t="e">
        <f>H50</f>
        <v>#REF!</v>
      </c>
      <c r="I49" s="10">
        <f>I52</f>
        <v>345000</v>
      </c>
      <c r="J49" s="10">
        <f>J52</f>
        <v>345000</v>
      </c>
    </row>
    <row r="50" spans="1:10" ht="16.5" customHeight="1">
      <c r="A50" s="16" t="s">
        <v>79</v>
      </c>
      <c r="B50" s="7">
        <v>802</v>
      </c>
      <c r="C50" s="14" t="s">
        <v>7</v>
      </c>
      <c r="D50" s="14" t="s">
        <v>8</v>
      </c>
      <c r="E50" s="14" t="s">
        <v>92</v>
      </c>
      <c r="F50" s="14" t="s">
        <v>4</v>
      </c>
      <c r="G50" s="14" t="s">
        <v>3</v>
      </c>
      <c r="H50" s="15" t="e">
        <f>SUM(H51,H53,H55)</f>
        <v>#REF!</v>
      </c>
      <c r="I50" s="10">
        <f>I52</f>
        <v>345000</v>
      </c>
      <c r="J50" s="10">
        <f>J52</f>
        <v>345000</v>
      </c>
    </row>
    <row r="51" spans="1:10" ht="48" customHeight="1">
      <c r="A51" s="13" t="s">
        <v>80</v>
      </c>
      <c r="B51" s="7">
        <v>802</v>
      </c>
      <c r="C51" s="14" t="s">
        <v>7</v>
      </c>
      <c r="D51" s="14" t="s">
        <v>8</v>
      </c>
      <c r="E51" s="14" t="s">
        <v>92</v>
      </c>
      <c r="F51" s="14" t="s">
        <v>28</v>
      </c>
      <c r="G51" s="14" t="s">
        <v>3</v>
      </c>
      <c r="H51" s="15" t="e">
        <f>H52</f>
        <v>#REF!</v>
      </c>
      <c r="I51" s="10">
        <f>I52</f>
        <v>345000</v>
      </c>
      <c r="J51" s="10">
        <f>J52</f>
        <v>345000</v>
      </c>
    </row>
    <row r="52" spans="1:10" ht="46.5" customHeight="1">
      <c r="A52" s="16" t="s">
        <v>157</v>
      </c>
      <c r="B52" s="7">
        <v>802</v>
      </c>
      <c r="C52" s="14" t="s">
        <v>7</v>
      </c>
      <c r="D52" s="14" t="s">
        <v>8</v>
      </c>
      <c r="E52" s="14" t="s">
        <v>92</v>
      </c>
      <c r="F52" s="14" t="s">
        <v>28</v>
      </c>
      <c r="G52" s="14" t="s">
        <v>112</v>
      </c>
      <c r="H52" s="15" t="e">
        <f>SUM(#REF!)</f>
        <v>#REF!</v>
      </c>
      <c r="I52" s="10">
        <v>345000</v>
      </c>
      <c r="J52" s="10">
        <v>345000</v>
      </c>
    </row>
    <row r="53" spans="1:10" ht="15">
      <c r="A53" s="13" t="s">
        <v>43</v>
      </c>
      <c r="B53" s="7">
        <v>802</v>
      </c>
      <c r="C53" s="14" t="s">
        <v>7</v>
      </c>
      <c r="D53" s="14" t="s">
        <v>48</v>
      </c>
      <c r="E53" s="14" t="s">
        <v>3</v>
      </c>
      <c r="F53" s="14" t="s">
        <v>4</v>
      </c>
      <c r="G53" s="14" t="s">
        <v>3</v>
      </c>
      <c r="H53" s="15" t="e">
        <f>H54</f>
        <v>#REF!</v>
      </c>
      <c r="I53" s="10">
        <f>I56</f>
        <v>1500000</v>
      </c>
      <c r="J53" s="10">
        <f>J56</f>
        <v>1350000</v>
      </c>
    </row>
    <row r="54" spans="1:10" ht="17.25" customHeight="1">
      <c r="A54" s="16" t="s">
        <v>101</v>
      </c>
      <c r="B54" s="7">
        <v>802</v>
      </c>
      <c r="C54" s="14" t="s">
        <v>7</v>
      </c>
      <c r="D54" s="14" t="s">
        <v>48</v>
      </c>
      <c r="E54" s="14" t="s">
        <v>100</v>
      </c>
      <c r="F54" s="14" t="s">
        <v>4</v>
      </c>
      <c r="G54" s="14" t="s">
        <v>3</v>
      </c>
      <c r="H54" s="15" t="e">
        <f>SUM(#REF!)</f>
        <v>#REF!</v>
      </c>
      <c r="I54" s="10">
        <f>I56</f>
        <v>1500000</v>
      </c>
      <c r="J54" s="10">
        <f>J56</f>
        <v>1350000</v>
      </c>
    </row>
    <row r="55" spans="1:10" ht="31.5" customHeight="1">
      <c r="A55" s="16" t="s">
        <v>102</v>
      </c>
      <c r="B55" s="7">
        <v>802</v>
      </c>
      <c r="C55" s="14" t="s">
        <v>7</v>
      </c>
      <c r="D55" s="14" t="s">
        <v>48</v>
      </c>
      <c r="E55" s="14" t="s">
        <v>100</v>
      </c>
      <c r="F55" s="14" t="s">
        <v>52</v>
      </c>
      <c r="G55" s="14" t="s">
        <v>3</v>
      </c>
      <c r="H55" s="15" t="e">
        <f>H56</f>
        <v>#REF!</v>
      </c>
      <c r="I55" s="10">
        <f>I56</f>
        <v>1500000</v>
      </c>
      <c r="J55" s="10">
        <f>J56</f>
        <v>1350000</v>
      </c>
    </row>
    <row r="56" spans="1:10" ht="14.25" customHeight="1">
      <c r="A56" s="16" t="s">
        <v>115</v>
      </c>
      <c r="B56" s="7">
        <v>802</v>
      </c>
      <c r="C56" s="14" t="s">
        <v>7</v>
      </c>
      <c r="D56" s="14" t="s">
        <v>48</v>
      </c>
      <c r="E56" s="14" t="s">
        <v>100</v>
      </c>
      <c r="F56" s="14" t="s">
        <v>52</v>
      </c>
      <c r="G56" s="14" t="s">
        <v>114</v>
      </c>
      <c r="H56" s="15" t="e">
        <f>SUM(#REF!)</f>
        <v>#REF!</v>
      </c>
      <c r="I56" s="10">
        <v>1500000</v>
      </c>
      <c r="J56" s="10">
        <v>1350000</v>
      </c>
    </row>
    <row r="57" spans="1:10" ht="18" customHeight="1">
      <c r="A57" s="16" t="s">
        <v>103</v>
      </c>
      <c r="B57" s="7">
        <v>802</v>
      </c>
      <c r="C57" s="14" t="s">
        <v>7</v>
      </c>
      <c r="D57" s="14" t="s">
        <v>61</v>
      </c>
      <c r="E57" s="14" t="s">
        <v>3</v>
      </c>
      <c r="F57" s="14" t="s">
        <v>4</v>
      </c>
      <c r="G57" s="14" t="s">
        <v>3</v>
      </c>
      <c r="H57" s="15"/>
      <c r="I57" s="10">
        <f>I58+I61</f>
        <v>3511825</v>
      </c>
      <c r="J57" s="10">
        <f>J58+J61</f>
        <v>3212286</v>
      </c>
    </row>
    <row r="58" spans="1:10" ht="15.75" customHeight="1">
      <c r="A58" s="16" t="s">
        <v>50</v>
      </c>
      <c r="B58" s="7">
        <v>802</v>
      </c>
      <c r="C58" s="14" t="s">
        <v>7</v>
      </c>
      <c r="D58" s="14" t="s">
        <v>61</v>
      </c>
      <c r="E58" s="14" t="s">
        <v>51</v>
      </c>
      <c r="F58" s="14" t="s">
        <v>4</v>
      </c>
      <c r="G58" s="14" t="s">
        <v>3</v>
      </c>
      <c r="H58" s="15"/>
      <c r="I58" s="10">
        <f>I59</f>
        <v>584525</v>
      </c>
      <c r="J58" s="10">
        <f>J59</f>
        <v>844986</v>
      </c>
    </row>
    <row r="59" spans="1:10" ht="63.75" customHeight="1">
      <c r="A59" s="13" t="s">
        <v>0</v>
      </c>
      <c r="B59" s="7">
        <v>802</v>
      </c>
      <c r="C59" s="14" t="s">
        <v>7</v>
      </c>
      <c r="D59" s="14" t="s">
        <v>61</v>
      </c>
      <c r="E59" s="14" t="s">
        <v>51</v>
      </c>
      <c r="F59" s="14" t="s">
        <v>52</v>
      </c>
      <c r="G59" s="14" t="s">
        <v>3</v>
      </c>
      <c r="H59" s="15"/>
      <c r="I59" s="10">
        <f>I60</f>
        <v>584525</v>
      </c>
      <c r="J59" s="10">
        <f>J60</f>
        <v>844986</v>
      </c>
    </row>
    <row r="60" spans="1:10" ht="45.75" customHeight="1">
      <c r="A60" s="16" t="s">
        <v>153</v>
      </c>
      <c r="B60" s="7">
        <v>802</v>
      </c>
      <c r="C60" s="14" t="s">
        <v>7</v>
      </c>
      <c r="D60" s="14" t="s">
        <v>61</v>
      </c>
      <c r="E60" s="14" t="s">
        <v>51</v>
      </c>
      <c r="F60" s="14" t="s">
        <v>52</v>
      </c>
      <c r="G60" s="14" t="s">
        <v>112</v>
      </c>
      <c r="H60" s="15"/>
      <c r="I60" s="10">
        <v>584525</v>
      </c>
      <c r="J60" s="10">
        <v>844986</v>
      </c>
    </row>
    <row r="61" spans="1:10" ht="62.25" customHeight="1">
      <c r="A61" s="16" t="s">
        <v>142</v>
      </c>
      <c r="B61" s="7">
        <v>802</v>
      </c>
      <c r="C61" s="14" t="s">
        <v>7</v>
      </c>
      <c r="D61" s="14" t="s">
        <v>61</v>
      </c>
      <c r="E61" s="14" t="s">
        <v>60</v>
      </c>
      <c r="F61" s="14" t="s">
        <v>4</v>
      </c>
      <c r="G61" s="14" t="s">
        <v>3</v>
      </c>
      <c r="H61" s="15"/>
      <c r="I61" s="10">
        <f>I62</f>
        <v>2927300</v>
      </c>
      <c r="J61" s="10">
        <f>J62</f>
        <v>2367300</v>
      </c>
    </row>
    <row r="62" spans="1:10" ht="36.75" customHeight="1">
      <c r="A62" s="16" t="s">
        <v>144</v>
      </c>
      <c r="B62" s="7">
        <v>802</v>
      </c>
      <c r="C62" s="14" t="s">
        <v>7</v>
      </c>
      <c r="D62" s="14" t="s">
        <v>61</v>
      </c>
      <c r="E62" s="14" t="s">
        <v>60</v>
      </c>
      <c r="F62" s="14" t="s">
        <v>143</v>
      </c>
      <c r="G62" s="14" t="s">
        <v>3</v>
      </c>
      <c r="H62" s="15"/>
      <c r="I62" s="10">
        <f>I63</f>
        <v>2927300</v>
      </c>
      <c r="J62" s="10">
        <f>J63</f>
        <v>2367300</v>
      </c>
    </row>
    <row r="63" spans="1:10" ht="49.5" customHeight="1">
      <c r="A63" s="16" t="s">
        <v>153</v>
      </c>
      <c r="B63" s="7">
        <v>802</v>
      </c>
      <c r="C63" s="14" t="s">
        <v>7</v>
      </c>
      <c r="D63" s="14" t="s">
        <v>61</v>
      </c>
      <c r="E63" s="14" t="s">
        <v>60</v>
      </c>
      <c r="F63" s="14" t="s">
        <v>143</v>
      </c>
      <c r="G63" s="14" t="s">
        <v>112</v>
      </c>
      <c r="H63" s="15"/>
      <c r="I63" s="10">
        <v>2927300</v>
      </c>
      <c r="J63" s="10">
        <v>2367300</v>
      </c>
    </row>
    <row r="64" spans="1:10" s="2" customFormat="1" ht="30.75" customHeight="1">
      <c r="A64" s="16" t="s">
        <v>20</v>
      </c>
      <c r="B64" s="7">
        <v>802</v>
      </c>
      <c r="C64" s="14" t="s">
        <v>7</v>
      </c>
      <c r="D64" s="14" t="s">
        <v>63</v>
      </c>
      <c r="E64" s="14" t="s">
        <v>3</v>
      </c>
      <c r="F64" s="14" t="s">
        <v>4</v>
      </c>
      <c r="G64" s="14" t="s">
        <v>3</v>
      </c>
      <c r="H64" s="15" t="e">
        <f>#REF!</f>
        <v>#REF!</v>
      </c>
      <c r="I64" s="10">
        <f>I65+I68</f>
        <v>220000</v>
      </c>
      <c r="J64" s="10">
        <f>J65+J68</f>
        <v>220000</v>
      </c>
    </row>
    <row r="65" spans="1:10" ht="30.75">
      <c r="A65" s="16" t="s">
        <v>81</v>
      </c>
      <c r="B65" s="7">
        <v>802</v>
      </c>
      <c r="C65" s="14" t="s">
        <v>7</v>
      </c>
      <c r="D65" s="14" t="s">
        <v>63</v>
      </c>
      <c r="E65" s="14" t="s">
        <v>93</v>
      </c>
      <c r="F65" s="14" t="s">
        <v>4</v>
      </c>
      <c r="G65" s="14" t="s">
        <v>3</v>
      </c>
      <c r="H65" s="15" t="e">
        <f>H66</f>
        <v>#REF!</v>
      </c>
      <c r="I65" s="10">
        <f>I67</f>
        <v>160000</v>
      </c>
      <c r="J65" s="10">
        <f>J67</f>
        <v>160000</v>
      </c>
    </row>
    <row r="66" spans="1:10" ht="30.75" customHeight="1">
      <c r="A66" s="16" t="s">
        <v>82</v>
      </c>
      <c r="B66" s="7">
        <v>802</v>
      </c>
      <c r="C66" s="14" t="s">
        <v>7</v>
      </c>
      <c r="D66" s="14" t="s">
        <v>63</v>
      </c>
      <c r="E66" s="14" t="s">
        <v>93</v>
      </c>
      <c r="F66" s="14" t="s">
        <v>29</v>
      </c>
      <c r="G66" s="14" t="s">
        <v>3</v>
      </c>
      <c r="H66" s="15" t="e">
        <f>SUM(#REF!)</f>
        <v>#REF!</v>
      </c>
      <c r="I66" s="10">
        <f>I67</f>
        <v>160000</v>
      </c>
      <c r="J66" s="10">
        <f>J67</f>
        <v>160000</v>
      </c>
    </row>
    <row r="67" spans="1:10" ht="45.75" customHeight="1">
      <c r="A67" s="16" t="s">
        <v>153</v>
      </c>
      <c r="B67" s="7">
        <v>802</v>
      </c>
      <c r="C67" s="14" t="s">
        <v>7</v>
      </c>
      <c r="D67" s="14" t="s">
        <v>63</v>
      </c>
      <c r="E67" s="14" t="s">
        <v>93</v>
      </c>
      <c r="F67" s="14" t="s">
        <v>29</v>
      </c>
      <c r="G67" s="14" t="s">
        <v>112</v>
      </c>
      <c r="H67" s="9" t="e">
        <f>SUM(H71,H76,H83)</f>
        <v>#REF!</v>
      </c>
      <c r="I67" s="10">
        <v>160000</v>
      </c>
      <c r="J67" s="10">
        <v>160000</v>
      </c>
    </row>
    <row r="68" spans="1:10" ht="30.75" customHeight="1">
      <c r="A68" s="16" t="s">
        <v>116</v>
      </c>
      <c r="B68" s="7">
        <v>802</v>
      </c>
      <c r="C68" s="14" t="s">
        <v>7</v>
      </c>
      <c r="D68" s="14" t="s">
        <v>63</v>
      </c>
      <c r="E68" s="14" t="s">
        <v>107</v>
      </c>
      <c r="F68" s="14" t="s">
        <v>4</v>
      </c>
      <c r="G68" s="14" t="s">
        <v>3</v>
      </c>
      <c r="H68" s="9"/>
      <c r="I68" s="10">
        <f>I69</f>
        <v>60000</v>
      </c>
      <c r="J68" s="10">
        <f>J69</f>
        <v>60000</v>
      </c>
    </row>
    <row r="69" spans="1:10" ht="95.25" customHeight="1">
      <c r="A69" s="16" t="s">
        <v>111</v>
      </c>
      <c r="B69" s="7">
        <v>802</v>
      </c>
      <c r="C69" s="14" t="s">
        <v>7</v>
      </c>
      <c r="D69" s="14" t="s">
        <v>63</v>
      </c>
      <c r="E69" s="14" t="s">
        <v>107</v>
      </c>
      <c r="F69" s="14" t="s">
        <v>108</v>
      </c>
      <c r="G69" s="14" t="s">
        <v>3</v>
      </c>
      <c r="H69" s="9"/>
      <c r="I69" s="10">
        <f>I70+I72</f>
        <v>60000</v>
      </c>
      <c r="J69" s="10">
        <f>J70+J72</f>
        <v>60000</v>
      </c>
    </row>
    <row r="70" spans="1:10" ht="101.25" customHeight="1">
      <c r="A70" s="21" t="s">
        <v>121</v>
      </c>
      <c r="B70" s="7">
        <v>802</v>
      </c>
      <c r="C70" s="14" t="s">
        <v>7</v>
      </c>
      <c r="D70" s="14" t="s">
        <v>63</v>
      </c>
      <c r="E70" s="14" t="s">
        <v>107</v>
      </c>
      <c r="F70" s="14" t="s">
        <v>123</v>
      </c>
      <c r="G70" s="14" t="s">
        <v>3</v>
      </c>
      <c r="H70" s="9"/>
      <c r="I70" s="10">
        <f>I71</f>
        <v>10000</v>
      </c>
      <c r="J70" s="10">
        <f>J71</f>
        <v>10000</v>
      </c>
    </row>
    <row r="71" spans="1:10" ht="15">
      <c r="A71" s="16" t="s">
        <v>104</v>
      </c>
      <c r="B71" s="7">
        <v>802</v>
      </c>
      <c r="C71" s="14" t="s">
        <v>7</v>
      </c>
      <c r="D71" s="14" t="s">
        <v>63</v>
      </c>
      <c r="E71" s="14" t="s">
        <v>107</v>
      </c>
      <c r="F71" s="14" t="s">
        <v>123</v>
      </c>
      <c r="G71" s="14" t="s">
        <v>55</v>
      </c>
      <c r="H71" s="15" t="e">
        <f>H72</f>
        <v>#REF!</v>
      </c>
      <c r="I71" s="10">
        <v>10000</v>
      </c>
      <c r="J71" s="10">
        <v>10000</v>
      </c>
    </row>
    <row r="72" spans="1:10" ht="113.25" customHeight="1">
      <c r="A72" s="21" t="s">
        <v>122</v>
      </c>
      <c r="B72" s="7">
        <v>802</v>
      </c>
      <c r="C72" s="14" t="s">
        <v>7</v>
      </c>
      <c r="D72" s="14" t="s">
        <v>63</v>
      </c>
      <c r="E72" s="14" t="s">
        <v>107</v>
      </c>
      <c r="F72" s="14" t="s">
        <v>124</v>
      </c>
      <c r="G72" s="14" t="s">
        <v>3</v>
      </c>
      <c r="H72" s="15" t="e">
        <f>H73</f>
        <v>#REF!</v>
      </c>
      <c r="I72" s="10">
        <f>I73</f>
        <v>50000</v>
      </c>
      <c r="J72" s="10">
        <f>J73</f>
        <v>50000</v>
      </c>
    </row>
    <row r="73" spans="1:10" ht="15">
      <c r="A73" s="16" t="s">
        <v>104</v>
      </c>
      <c r="B73" s="7">
        <v>802</v>
      </c>
      <c r="C73" s="14" t="s">
        <v>7</v>
      </c>
      <c r="D73" s="14" t="s">
        <v>63</v>
      </c>
      <c r="E73" s="14" t="s">
        <v>107</v>
      </c>
      <c r="F73" s="14" t="s">
        <v>124</v>
      </c>
      <c r="G73" s="14" t="s">
        <v>55</v>
      </c>
      <c r="H73" s="15" t="e">
        <f>SUM(H74,H75)</f>
        <v>#REF!</v>
      </c>
      <c r="I73" s="10">
        <v>50000</v>
      </c>
      <c r="J73" s="10">
        <v>50000</v>
      </c>
    </row>
    <row r="74" spans="1:10" s="1" customFormat="1" ht="15">
      <c r="A74" s="19" t="s">
        <v>21</v>
      </c>
      <c r="B74" s="7">
        <v>802</v>
      </c>
      <c r="C74" s="12" t="s">
        <v>9</v>
      </c>
      <c r="D74" s="12" t="s">
        <v>2</v>
      </c>
      <c r="E74" s="12" t="s">
        <v>3</v>
      </c>
      <c r="F74" s="12" t="s">
        <v>4</v>
      </c>
      <c r="G74" s="12" t="s">
        <v>3</v>
      </c>
      <c r="H74" s="9" t="e">
        <f>SUM(#REF!)</f>
        <v>#REF!</v>
      </c>
      <c r="I74" s="18">
        <f>I75+I82+I87</f>
        <v>8170271</v>
      </c>
      <c r="J74" s="18">
        <f>J75+J82+J87</f>
        <v>8360450</v>
      </c>
    </row>
    <row r="75" spans="1:10" ht="21.75" customHeight="1">
      <c r="A75" s="16" t="s">
        <v>83</v>
      </c>
      <c r="B75" s="7">
        <v>802</v>
      </c>
      <c r="C75" s="14" t="s">
        <v>9</v>
      </c>
      <c r="D75" s="14" t="s">
        <v>10</v>
      </c>
      <c r="E75" s="14" t="s">
        <v>3</v>
      </c>
      <c r="F75" s="14" t="s">
        <v>4</v>
      </c>
      <c r="G75" s="14" t="s">
        <v>3</v>
      </c>
      <c r="H75" s="15" t="e">
        <f>SUM(#REF!)</f>
        <v>#REF!</v>
      </c>
      <c r="I75" s="10">
        <f>I76+I81</f>
        <v>740000</v>
      </c>
      <c r="J75" s="10">
        <f>J76+J81</f>
        <v>500000</v>
      </c>
    </row>
    <row r="76" spans="1:10" ht="96" customHeight="1">
      <c r="A76" s="24" t="s">
        <v>147</v>
      </c>
      <c r="B76" s="7">
        <v>802</v>
      </c>
      <c r="C76" s="14" t="s">
        <v>9</v>
      </c>
      <c r="D76" s="14" t="s">
        <v>10</v>
      </c>
      <c r="E76" s="14" t="s">
        <v>94</v>
      </c>
      <c r="F76" s="14" t="s">
        <v>4</v>
      </c>
      <c r="G76" s="14" t="s">
        <v>3</v>
      </c>
      <c r="H76" s="15" t="e">
        <f>SUM(H77,H80)</f>
        <v>#REF!</v>
      </c>
      <c r="I76" s="10">
        <f>I79</f>
        <v>240000</v>
      </c>
      <c r="J76" s="10">
        <f>J77</f>
        <v>0</v>
      </c>
    </row>
    <row r="77" spans="1:10" ht="111.75" customHeight="1">
      <c r="A77" s="24" t="s">
        <v>148</v>
      </c>
      <c r="B77" s="7">
        <v>802</v>
      </c>
      <c r="C77" s="14" t="s">
        <v>9</v>
      </c>
      <c r="D77" s="14" t="s">
        <v>10</v>
      </c>
      <c r="E77" s="14" t="s">
        <v>94</v>
      </c>
      <c r="F77" s="14" t="s">
        <v>145</v>
      </c>
      <c r="G77" s="14" t="s">
        <v>3</v>
      </c>
      <c r="H77" s="15" t="e">
        <f>H78</f>
        <v>#REF!</v>
      </c>
      <c r="I77" s="10">
        <f>I79</f>
        <v>240000</v>
      </c>
      <c r="J77" s="10">
        <f>J78</f>
        <v>0</v>
      </c>
    </row>
    <row r="78" spans="1:10" ht="52.5" customHeight="1">
      <c r="A78" s="24" t="s">
        <v>149</v>
      </c>
      <c r="B78" s="7">
        <v>802</v>
      </c>
      <c r="C78" s="14" t="s">
        <v>9</v>
      </c>
      <c r="D78" s="14" t="s">
        <v>10</v>
      </c>
      <c r="E78" s="14" t="s">
        <v>94</v>
      </c>
      <c r="F78" s="14" t="s">
        <v>146</v>
      </c>
      <c r="G78" s="14" t="s">
        <v>3</v>
      </c>
      <c r="H78" s="15" t="e">
        <f>H79</f>
        <v>#REF!</v>
      </c>
      <c r="I78" s="10">
        <f>I79</f>
        <v>240000</v>
      </c>
      <c r="J78" s="10">
        <f>J79</f>
        <v>0</v>
      </c>
    </row>
    <row r="79" spans="1:10" ht="45" customHeight="1">
      <c r="A79" s="24" t="s">
        <v>150</v>
      </c>
      <c r="B79" s="7">
        <v>802</v>
      </c>
      <c r="C79" s="14" t="s">
        <v>9</v>
      </c>
      <c r="D79" s="14" t="s">
        <v>10</v>
      </c>
      <c r="E79" s="14" t="s">
        <v>94</v>
      </c>
      <c r="F79" s="14" t="s">
        <v>146</v>
      </c>
      <c r="G79" s="14" t="s">
        <v>51</v>
      </c>
      <c r="H79" s="15" t="e">
        <f>SUM(#REF!)</f>
        <v>#REF!</v>
      </c>
      <c r="I79" s="10">
        <v>240000</v>
      </c>
      <c r="J79" s="10">
        <v>0</v>
      </c>
    </row>
    <row r="80" spans="1:10" ht="31.5" customHeight="1">
      <c r="A80" s="13" t="s">
        <v>84</v>
      </c>
      <c r="B80" s="7">
        <v>802</v>
      </c>
      <c r="C80" s="14" t="s">
        <v>9</v>
      </c>
      <c r="D80" s="14" t="s">
        <v>10</v>
      </c>
      <c r="E80" s="14" t="s">
        <v>95</v>
      </c>
      <c r="F80" s="14" t="s">
        <v>29</v>
      </c>
      <c r="G80" s="14" t="s">
        <v>3</v>
      </c>
      <c r="H80" s="15" t="e">
        <f>H81</f>
        <v>#REF!</v>
      </c>
      <c r="I80" s="10">
        <f>I81</f>
        <v>500000</v>
      </c>
      <c r="J80" s="10">
        <f>J81</f>
        <v>500000</v>
      </c>
    </row>
    <row r="81" spans="1:10" ht="48" customHeight="1">
      <c r="A81" s="16" t="s">
        <v>157</v>
      </c>
      <c r="B81" s="7">
        <v>802</v>
      </c>
      <c r="C81" s="14" t="s">
        <v>9</v>
      </c>
      <c r="D81" s="14" t="s">
        <v>10</v>
      </c>
      <c r="E81" s="14" t="s">
        <v>95</v>
      </c>
      <c r="F81" s="14" t="s">
        <v>29</v>
      </c>
      <c r="G81" s="14" t="s">
        <v>112</v>
      </c>
      <c r="H81" s="15" t="e">
        <f>H82</f>
        <v>#REF!</v>
      </c>
      <c r="I81" s="10">
        <v>500000</v>
      </c>
      <c r="J81" s="10">
        <v>500000</v>
      </c>
    </row>
    <row r="82" spans="1:10" ht="16.5" customHeight="1">
      <c r="A82" s="13" t="s">
        <v>68</v>
      </c>
      <c r="B82" s="7">
        <v>802</v>
      </c>
      <c r="C82" s="14" t="s">
        <v>9</v>
      </c>
      <c r="D82" s="14" t="s">
        <v>11</v>
      </c>
      <c r="E82" s="14" t="s">
        <v>3</v>
      </c>
      <c r="F82" s="14" t="s">
        <v>4</v>
      </c>
      <c r="G82" s="14" t="s">
        <v>3</v>
      </c>
      <c r="H82" s="15" t="e">
        <f>SUM(#REF!)</f>
        <v>#REF!</v>
      </c>
      <c r="I82" s="10">
        <f>I84</f>
        <v>2050000</v>
      </c>
      <c r="J82" s="10">
        <f>J84</f>
        <v>2300000</v>
      </c>
    </row>
    <row r="83" spans="1:10" ht="21" customHeight="1">
      <c r="A83" s="16" t="s">
        <v>85</v>
      </c>
      <c r="B83" s="7">
        <v>802</v>
      </c>
      <c r="C83" s="14" t="s">
        <v>9</v>
      </c>
      <c r="D83" s="14" t="s">
        <v>11</v>
      </c>
      <c r="E83" s="14" t="s">
        <v>77</v>
      </c>
      <c r="F83" s="14" t="s">
        <v>4</v>
      </c>
      <c r="G83" s="14" t="s">
        <v>3</v>
      </c>
      <c r="H83" s="15" t="e">
        <f>SUM(H84,H86)</f>
        <v>#REF!</v>
      </c>
      <c r="I83" s="10">
        <f>I84</f>
        <v>2050000</v>
      </c>
      <c r="J83" s="10">
        <f>J84</f>
        <v>2300000</v>
      </c>
    </row>
    <row r="84" spans="1:10" ht="36.75" customHeight="1">
      <c r="A84" s="16" t="s">
        <v>76</v>
      </c>
      <c r="B84" s="7">
        <v>802</v>
      </c>
      <c r="C84" s="14" t="s">
        <v>9</v>
      </c>
      <c r="D84" s="14" t="s">
        <v>11</v>
      </c>
      <c r="E84" s="14" t="s">
        <v>77</v>
      </c>
      <c r="F84" s="14" t="s">
        <v>30</v>
      </c>
      <c r="G84" s="14" t="s">
        <v>3</v>
      </c>
      <c r="H84" s="15" t="e">
        <f>H85</f>
        <v>#REF!</v>
      </c>
      <c r="I84" s="10">
        <f>I85+I86</f>
        <v>2050000</v>
      </c>
      <c r="J84" s="10">
        <f>J85+J86</f>
        <v>2300000</v>
      </c>
    </row>
    <row r="85" spans="1:10" ht="46.5" customHeight="1">
      <c r="A85" s="16" t="s">
        <v>153</v>
      </c>
      <c r="B85" s="7">
        <v>802</v>
      </c>
      <c r="C85" s="14" t="s">
        <v>9</v>
      </c>
      <c r="D85" s="14" t="s">
        <v>11</v>
      </c>
      <c r="E85" s="14" t="s">
        <v>77</v>
      </c>
      <c r="F85" s="14" t="s">
        <v>30</v>
      </c>
      <c r="G85" s="14" t="s">
        <v>112</v>
      </c>
      <c r="H85" s="15" t="e">
        <f>SUM(#REF!)</f>
        <v>#REF!</v>
      </c>
      <c r="I85" s="10">
        <v>150000</v>
      </c>
      <c r="J85" s="10">
        <v>150000</v>
      </c>
    </row>
    <row r="86" spans="1:10" ht="19.5" customHeight="1">
      <c r="A86" s="16" t="s">
        <v>115</v>
      </c>
      <c r="B86" s="7">
        <v>802</v>
      </c>
      <c r="C86" s="14" t="s">
        <v>9</v>
      </c>
      <c r="D86" s="14" t="s">
        <v>11</v>
      </c>
      <c r="E86" s="14" t="s">
        <v>77</v>
      </c>
      <c r="F86" s="14" t="s">
        <v>30</v>
      </c>
      <c r="G86" s="14" t="s">
        <v>114</v>
      </c>
      <c r="H86" s="15" t="e">
        <f>H88</f>
        <v>#REF!</v>
      </c>
      <c r="I86" s="10">
        <v>1900000</v>
      </c>
      <c r="J86" s="10">
        <v>2150000</v>
      </c>
    </row>
    <row r="87" spans="1:10" ht="18.75" customHeight="1">
      <c r="A87" s="16" t="s">
        <v>50</v>
      </c>
      <c r="B87" s="7">
        <v>802</v>
      </c>
      <c r="C87" s="14" t="s">
        <v>9</v>
      </c>
      <c r="D87" s="14" t="s">
        <v>5</v>
      </c>
      <c r="E87" s="14" t="s">
        <v>3</v>
      </c>
      <c r="F87" s="14" t="s">
        <v>4</v>
      </c>
      <c r="G87" s="14" t="s">
        <v>3</v>
      </c>
      <c r="H87" s="15"/>
      <c r="I87" s="10">
        <f>I88</f>
        <v>5380271</v>
      </c>
      <c r="J87" s="10">
        <f>J88</f>
        <v>5560450</v>
      </c>
    </row>
    <row r="88" spans="1:10" ht="18.75" customHeight="1">
      <c r="A88" s="16" t="s">
        <v>50</v>
      </c>
      <c r="B88" s="7">
        <v>802</v>
      </c>
      <c r="C88" s="14" t="s">
        <v>9</v>
      </c>
      <c r="D88" s="14" t="s">
        <v>5</v>
      </c>
      <c r="E88" s="14" t="s">
        <v>51</v>
      </c>
      <c r="F88" s="14" t="s">
        <v>4</v>
      </c>
      <c r="G88" s="14" t="s">
        <v>3</v>
      </c>
      <c r="H88" s="15" t="e">
        <f>SUM(#REF!)</f>
        <v>#REF!</v>
      </c>
      <c r="I88" s="10">
        <f>I89+I91+I93+I95</f>
        <v>5380271</v>
      </c>
      <c r="J88" s="10">
        <f>J89+J91+J93+J95</f>
        <v>5560450</v>
      </c>
    </row>
    <row r="89" spans="1:10" ht="15">
      <c r="A89" s="13" t="s">
        <v>86</v>
      </c>
      <c r="B89" s="7">
        <v>802</v>
      </c>
      <c r="C89" s="14" t="s">
        <v>9</v>
      </c>
      <c r="D89" s="14" t="s">
        <v>5</v>
      </c>
      <c r="E89" s="14" t="s">
        <v>51</v>
      </c>
      <c r="F89" s="14" t="s">
        <v>28</v>
      </c>
      <c r="G89" s="14" t="s">
        <v>3</v>
      </c>
      <c r="H89" s="9" t="e">
        <f>SUM(H90,H92,H96)</f>
        <v>#REF!</v>
      </c>
      <c r="I89" s="10">
        <f>I90</f>
        <v>2880000</v>
      </c>
      <c r="J89" s="10">
        <f>J90</f>
        <v>2880000</v>
      </c>
    </row>
    <row r="90" spans="1:10" ht="44.25" customHeight="1">
      <c r="A90" s="16" t="s">
        <v>153</v>
      </c>
      <c r="B90" s="7">
        <v>802</v>
      </c>
      <c r="C90" s="14" t="s">
        <v>9</v>
      </c>
      <c r="D90" s="14" t="s">
        <v>5</v>
      </c>
      <c r="E90" s="14" t="s">
        <v>51</v>
      </c>
      <c r="F90" s="14" t="s">
        <v>28</v>
      </c>
      <c r="G90" s="14" t="s">
        <v>112</v>
      </c>
      <c r="H90" s="15" t="e">
        <f>#REF!</f>
        <v>#REF!</v>
      </c>
      <c r="I90" s="10">
        <v>2880000</v>
      </c>
      <c r="J90" s="10">
        <v>2880000</v>
      </c>
    </row>
    <row r="91" spans="1:10" ht="16.5" customHeight="1">
      <c r="A91" s="16" t="s">
        <v>87</v>
      </c>
      <c r="B91" s="7">
        <v>802</v>
      </c>
      <c r="C91" s="14" t="s">
        <v>9</v>
      </c>
      <c r="D91" s="14" t="s">
        <v>5</v>
      </c>
      <c r="E91" s="14" t="s">
        <v>51</v>
      </c>
      <c r="F91" s="14" t="s">
        <v>29</v>
      </c>
      <c r="G91" s="14" t="s">
        <v>3</v>
      </c>
      <c r="H91" s="15" t="e">
        <f>SUM(#REF!)</f>
        <v>#REF!</v>
      </c>
      <c r="I91" s="10">
        <f>I92</f>
        <v>100000</v>
      </c>
      <c r="J91" s="10">
        <f>J92</f>
        <v>100000</v>
      </c>
    </row>
    <row r="92" spans="1:10" ht="47.25" customHeight="1">
      <c r="A92" s="16" t="s">
        <v>153</v>
      </c>
      <c r="B92" s="7">
        <v>802</v>
      </c>
      <c r="C92" s="14" t="s">
        <v>9</v>
      </c>
      <c r="D92" s="14" t="s">
        <v>5</v>
      </c>
      <c r="E92" s="14" t="s">
        <v>51</v>
      </c>
      <c r="F92" s="14" t="s">
        <v>29</v>
      </c>
      <c r="G92" s="14" t="s">
        <v>112</v>
      </c>
      <c r="H92" s="15" t="e">
        <f>H93</f>
        <v>#REF!</v>
      </c>
      <c r="I92" s="10">
        <v>100000</v>
      </c>
      <c r="J92" s="10">
        <v>100000</v>
      </c>
    </row>
    <row r="93" spans="1:10" ht="30.75">
      <c r="A93" s="16" t="s">
        <v>88</v>
      </c>
      <c r="B93" s="7">
        <v>802</v>
      </c>
      <c r="C93" s="14" t="s">
        <v>9</v>
      </c>
      <c r="D93" s="14" t="s">
        <v>5</v>
      </c>
      <c r="E93" s="14" t="s">
        <v>51</v>
      </c>
      <c r="F93" s="14" t="s">
        <v>26</v>
      </c>
      <c r="G93" s="14" t="s">
        <v>3</v>
      </c>
      <c r="H93" s="15" t="e">
        <f>H94</f>
        <v>#REF!</v>
      </c>
      <c r="I93" s="10">
        <f>I94</f>
        <v>400000</v>
      </c>
      <c r="J93" s="10">
        <f>J94</f>
        <v>400000</v>
      </c>
    </row>
    <row r="94" spans="1:10" ht="47.25" customHeight="1">
      <c r="A94" s="16" t="s">
        <v>158</v>
      </c>
      <c r="B94" s="7">
        <v>802</v>
      </c>
      <c r="C94" s="14" t="s">
        <v>9</v>
      </c>
      <c r="D94" s="14" t="s">
        <v>5</v>
      </c>
      <c r="E94" s="14" t="s">
        <v>51</v>
      </c>
      <c r="F94" s="14" t="s">
        <v>26</v>
      </c>
      <c r="G94" s="14" t="s">
        <v>112</v>
      </c>
      <c r="H94" s="15" t="e">
        <f>H95</f>
        <v>#REF!</v>
      </c>
      <c r="I94" s="10">
        <v>400000</v>
      </c>
      <c r="J94" s="10">
        <v>400000</v>
      </c>
    </row>
    <row r="95" spans="1:10" ht="33.75" customHeight="1">
      <c r="A95" s="16" t="s">
        <v>89</v>
      </c>
      <c r="B95" s="7">
        <v>802</v>
      </c>
      <c r="C95" s="14" t="s">
        <v>9</v>
      </c>
      <c r="D95" s="14" t="s">
        <v>5</v>
      </c>
      <c r="E95" s="14" t="s">
        <v>51</v>
      </c>
      <c r="F95" s="14" t="s">
        <v>30</v>
      </c>
      <c r="G95" s="14" t="s">
        <v>3</v>
      </c>
      <c r="H95" s="15" t="e">
        <f>SUM(#REF!,#REF!)</f>
        <v>#REF!</v>
      </c>
      <c r="I95" s="10">
        <f>I96</f>
        <v>2000271</v>
      </c>
      <c r="J95" s="10">
        <f>J96</f>
        <v>2180450</v>
      </c>
    </row>
    <row r="96" spans="1:10" ht="48" customHeight="1">
      <c r="A96" s="16" t="s">
        <v>153</v>
      </c>
      <c r="B96" s="7">
        <v>802</v>
      </c>
      <c r="C96" s="14" t="s">
        <v>9</v>
      </c>
      <c r="D96" s="14" t="s">
        <v>5</v>
      </c>
      <c r="E96" s="14" t="s">
        <v>51</v>
      </c>
      <c r="F96" s="14" t="s">
        <v>30</v>
      </c>
      <c r="G96" s="14" t="s">
        <v>112</v>
      </c>
      <c r="H96" s="15" t="e">
        <f>SUM(#REF!,#REF!)</f>
        <v>#REF!</v>
      </c>
      <c r="I96" s="10">
        <v>2000271</v>
      </c>
      <c r="J96" s="10">
        <v>2180450</v>
      </c>
    </row>
    <row r="97" spans="1:10" ht="15.75" customHeight="1">
      <c r="A97" s="11" t="s">
        <v>129</v>
      </c>
      <c r="B97" s="7">
        <v>802</v>
      </c>
      <c r="C97" s="12" t="s">
        <v>132</v>
      </c>
      <c r="D97" s="12" t="s">
        <v>2</v>
      </c>
      <c r="E97" s="12" t="s">
        <v>3</v>
      </c>
      <c r="F97" s="12" t="s">
        <v>4</v>
      </c>
      <c r="G97" s="12" t="s">
        <v>3</v>
      </c>
      <c r="H97" s="15"/>
      <c r="I97" s="18">
        <f aca="true" t="shared" si="3" ref="I97:J101">I98</f>
        <v>50000</v>
      </c>
      <c r="J97" s="18">
        <f t="shared" si="3"/>
        <v>50000</v>
      </c>
    </row>
    <row r="98" spans="1:10" ht="30.75" customHeight="1">
      <c r="A98" s="13" t="s">
        <v>130</v>
      </c>
      <c r="B98" s="7">
        <v>802</v>
      </c>
      <c r="C98" s="14" t="s">
        <v>132</v>
      </c>
      <c r="D98" s="14" t="s">
        <v>132</v>
      </c>
      <c r="E98" s="14" t="s">
        <v>3</v>
      </c>
      <c r="F98" s="14" t="s">
        <v>4</v>
      </c>
      <c r="G98" s="14" t="s">
        <v>3</v>
      </c>
      <c r="H98" s="15"/>
      <c r="I98" s="10">
        <f t="shared" si="3"/>
        <v>50000</v>
      </c>
      <c r="J98" s="10">
        <f t="shared" si="3"/>
        <v>50000</v>
      </c>
    </row>
    <row r="99" spans="1:10" ht="35.25" customHeight="1">
      <c r="A99" s="16" t="s">
        <v>116</v>
      </c>
      <c r="B99" s="7">
        <v>802</v>
      </c>
      <c r="C99" s="14" t="s">
        <v>132</v>
      </c>
      <c r="D99" s="14" t="s">
        <v>132</v>
      </c>
      <c r="E99" s="14" t="s">
        <v>107</v>
      </c>
      <c r="F99" s="14" t="s">
        <v>4</v>
      </c>
      <c r="G99" s="14" t="s">
        <v>3</v>
      </c>
      <c r="H99" s="15"/>
      <c r="I99" s="10">
        <f t="shared" si="3"/>
        <v>50000</v>
      </c>
      <c r="J99" s="10">
        <f t="shared" si="3"/>
        <v>50000</v>
      </c>
    </row>
    <row r="100" spans="1:10" ht="95.25" customHeight="1">
      <c r="A100" s="16" t="s">
        <v>111</v>
      </c>
      <c r="B100" s="7">
        <v>802</v>
      </c>
      <c r="C100" s="14" t="s">
        <v>132</v>
      </c>
      <c r="D100" s="14" t="s">
        <v>132</v>
      </c>
      <c r="E100" s="14" t="s">
        <v>107</v>
      </c>
      <c r="F100" s="14" t="s">
        <v>108</v>
      </c>
      <c r="G100" s="14" t="s">
        <v>3</v>
      </c>
      <c r="H100" s="15"/>
      <c r="I100" s="10">
        <f t="shared" si="3"/>
        <v>50000</v>
      </c>
      <c r="J100" s="10">
        <f t="shared" si="3"/>
        <v>50000</v>
      </c>
    </row>
    <row r="101" spans="1:10" ht="98.25" customHeight="1">
      <c r="A101" s="21" t="s">
        <v>131</v>
      </c>
      <c r="B101" s="7">
        <v>802</v>
      </c>
      <c r="C101" s="14" t="s">
        <v>132</v>
      </c>
      <c r="D101" s="14" t="s">
        <v>132</v>
      </c>
      <c r="E101" s="14" t="s">
        <v>107</v>
      </c>
      <c r="F101" s="14" t="s">
        <v>133</v>
      </c>
      <c r="G101" s="14" t="s">
        <v>3</v>
      </c>
      <c r="H101" s="15"/>
      <c r="I101" s="10">
        <f t="shared" si="3"/>
        <v>50000</v>
      </c>
      <c r="J101" s="10">
        <f t="shared" si="3"/>
        <v>50000</v>
      </c>
    </row>
    <row r="102" spans="1:10" ht="21" customHeight="1">
      <c r="A102" s="16" t="s">
        <v>104</v>
      </c>
      <c r="B102" s="7">
        <v>802</v>
      </c>
      <c r="C102" s="14" t="s">
        <v>132</v>
      </c>
      <c r="D102" s="14" t="s">
        <v>132</v>
      </c>
      <c r="E102" s="14" t="s">
        <v>107</v>
      </c>
      <c r="F102" s="14" t="s">
        <v>133</v>
      </c>
      <c r="G102" s="14" t="s">
        <v>55</v>
      </c>
      <c r="H102" s="15"/>
      <c r="I102" s="10">
        <v>50000</v>
      </c>
      <c r="J102" s="10">
        <v>50000</v>
      </c>
    </row>
    <row r="103" spans="1:10" ht="15">
      <c r="A103" s="11" t="s">
        <v>69</v>
      </c>
      <c r="B103" s="7">
        <v>802</v>
      </c>
      <c r="C103" s="12" t="s">
        <v>48</v>
      </c>
      <c r="D103" s="12" t="s">
        <v>2</v>
      </c>
      <c r="E103" s="12" t="s">
        <v>3</v>
      </c>
      <c r="F103" s="12" t="s">
        <v>4</v>
      </c>
      <c r="G103" s="12" t="s">
        <v>3</v>
      </c>
      <c r="H103" s="9" t="e">
        <f>SUM(H104,H109,H114,H107)</f>
        <v>#REF!</v>
      </c>
      <c r="I103" s="18">
        <f>I104</f>
        <v>1607919</v>
      </c>
      <c r="J103" s="18">
        <f>J104</f>
        <v>1507919</v>
      </c>
    </row>
    <row r="104" spans="1:10" ht="15">
      <c r="A104" s="16" t="s">
        <v>22</v>
      </c>
      <c r="B104" s="7">
        <v>802</v>
      </c>
      <c r="C104" s="14" t="s">
        <v>48</v>
      </c>
      <c r="D104" s="14" t="s">
        <v>10</v>
      </c>
      <c r="E104" s="14" t="s">
        <v>3</v>
      </c>
      <c r="F104" s="14" t="s">
        <v>4</v>
      </c>
      <c r="G104" s="14" t="s">
        <v>3</v>
      </c>
      <c r="H104" s="15" t="e">
        <f>SUM(H107)</f>
        <v>#REF!</v>
      </c>
      <c r="I104" s="10">
        <f>I105+I108</f>
        <v>1607919</v>
      </c>
      <c r="J104" s="10">
        <f>J105+J108</f>
        <v>1507919</v>
      </c>
    </row>
    <row r="105" spans="1:10" ht="32.25" customHeight="1">
      <c r="A105" s="16" t="s">
        <v>70</v>
      </c>
      <c r="B105" s="7">
        <v>802</v>
      </c>
      <c r="C105" s="14" t="s">
        <v>48</v>
      </c>
      <c r="D105" s="14" t="s">
        <v>10</v>
      </c>
      <c r="E105" s="14" t="s">
        <v>96</v>
      </c>
      <c r="F105" s="14" t="s">
        <v>4</v>
      </c>
      <c r="G105" s="14" t="s">
        <v>3</v>
      </c>
      <c r="H105" s="15">
        <f>H106</f>
        <v>4582170</v>
      </c>
      <c r="I105" s="10">
        <f>I106</f>
        <v>100000</v>
      </c>
      <c r="J105" s="10">
        <f>J106</f>
        <v>0</v>
      </c>
    </row>
    <row r="106" spans="1:10" ht="30.75" customHeight="1">
      <c r="A106" s="16" t="s">
        <v>90</v>
      </c>
      <c r="B106" s="7">
        <v>802</v>
      </c>
      <c r="C106" s="14" t="s">
        <v>48</v>
      </c>
      <c r="D106" s="14" t="s">
        <v>10</v>
      </c>
      <c r="E106" s="14" t="s">
        <v>96</v>
      </c>
      <c r="F106" s="14" t="s">
        <v>53</v>
      </c>
      <c r="G106" s="14" t="s">
        <v>3</v>
      </c>
      <c r="H106" s="15">
        <v>4582170</v>
      </c>
      <c r="I106" s="10">
        <f>I107</f>
        <v>100000</v>
      </c>
      <c r="J106" s="10">
        <f>J107</f>
        <v>0</v>
      </c>
    </row>
    <row r="107" spans="1:10" ht="46.5" customHeight="1">
      <c r="A107" s="16" t="s">
        <v>157</v>
      </c>
      <c r="B107" s="7">
        <v>802</v>
      </c>
      <c r="C107" s="14" t="s">
        <v>48</v>
      </c>
      <c r="D107" s="14" t="s">
        <v>10</v>
      </c>
      <c r="E107" s="14" t="s">
        <v>96</v>
      </c>
      <c r="F107" s="14" t="s">
        <v>53</v>
      </c>
      <c r="G107" s="14" t="s">
        <v>112</v>
      </c>
      <c r="H107" s="15" t="e">
        <f>H108</f>
        <v>#REF!</v>
      </c>
      <c r="I107" s="10">
        <v>100000</v>
      </c>
      <c r="J107" s="10">
        <v>0</v>
      </c>
    </row>
    <row r="108" spans="1:10" ht="33" customHeight="1">
      <c r="A108" s="16" t="s">
        <v>116</v>
      </c>
      <c r="B108" s="7">
        <v>802</v>
      </c>
      <c r="C108" s="14" t="s">
        <v>48</v>
      </c>
      <c r="D108" s="14" t="s">
        <v>10</v>
      </c>
      <c r="E108" s="14" t="s">
        <v>107</v>
      </c>
      <c r="F108" s="14" t="s">
        <v>4</v>
      </c>
      <c r="G108" s="14" t="s">
        <v>3</v>
      </c>
      <c r="H108" s="15" t="e">
        <f>SUM(#REF!,#REF!)</f>
        <v>#REF!</v>
      </c>
      <c r="I108" s="10">
        <f>I109</f>
        <v>1507919</v>
      </c>
      <c r="J108" s="10">
        <f>J109</f>
        <v>1507919</v>
      </c>
    </row>
    <row r="109" spans="1:10" ht="97.5" customHeight="1">
      <c r="A109" s="16" t="s">
        <v>111</v>
      </c>
      <c r="B109" s="7">
        <v>802</v>
      </c>
      <c r="C109" s="14" t="s">
        <v>48</v>
      </c>
      <c r="D109" s="14" t="s">
        <v>10</v>
      </c>
      <c r="E109" s="14" t="s">
        <v>107</v>
      </c>
      <c r="F109" s="14" t="s">
        <v>108</v>
      </c>
      <c r="G109" s="14" t="s">
        <v>3</v>
      </c>
      <c r="H109" s="15" t="e">
        <f>H110</f>
        <v>#REF!</v>
      </c>
      <c r="I109" s="10">
        <f>I111+I113</f>
        <v>1507919</v>
      </c>
      <c r="J109" s="10">
        <f>J111+J113</f>
        <v>1507919</v>
      </c>
    </row>
    <row r="110" spans="1:10" ht="93.75" customHeight="1">
      <c r="A110" s="21" t="s">
        <v>105</v>
      </c>
      <c r="B110" s="7">
        <v>802</v>
      </c>
      <c r="C110" s="14" t="s">
        <v>48</v>
      </c>
      <c r="D110" s="14" t="s">
        <v>10</v>
      </c>
      <c r="E110" s="14" t="s">
        <v>107</v>
      </c>
      <c r="F110" s="14" t="s">
        <v>109</v>
      </c>
      <c r="G110" s="14" t="s">
        <v>3</v>
      </c>
      <c r="H110" s="15" t="e">
        <f>H113</f>
        <v>#REF!</v>
      </c>
      <c r="I110" s="10">
        <f>I111</f>
        <v>170000</v>
      </c>
      <c r="J110" s="10">
        <f>J111</f>
        <v>170000</v>
      </c>
    </row>
    <row r="111" spans="1:10" ht="21.75" customHeight="1">
      <c r="A111" s="16" t="s">
        <v>104</v>
      </c>
      <c r="B111" s="7">
        <v>802</v>
      </c>
      <c r="C111" s="14" t="s">
        <v>48</v>
      </c>
      <c r="D111" s="14" t="s">
        <v>10</v>
      </c>
      <c r="E111" s="14" t="s">
        <v>107</v>
      </c>
      <c r="F111" s="14" t="s">
        <v>109</v>
      </c>
      <c r="G111" s="14" t="s">
        <v>55</v>
      </c>
      <c r="H111" s="15"/>
      <c r="I111" s="10">
        <v>170000</v>
      </c>
      <c r="J111" s="10">
        <v>170000</v>
      </c>
    </row>
    <row r="112" spans="1:10" ht="138" customHeight="1">
      <c r="A112" s="21" t="s">
        <v>106</v>
      </c>
      <c r="B112" s="7">
        <v>802</v>
      </c>
      <c r="C112" s="14" t="s">
        <v>48</v>
      </c>
      <c r="D112" s="14" t="s">
        <v>10</v>
      </c>
      <c r="E112" s="14" t="s">
        <v>107</v>
      </c>
      <c r="F112" s="14" t="s">
        <v>110</v>
      </c>
      <c r="G112" s="14" t="s">
        <v>3</v>
      </c>
      <c r="H112" s="15"/>
      <c r="I112" s="10">
        <f>I113</f>
        <v>1337919</v>
      </c>
      <c r="J112" s="10">
        <f>J113</f>
        <v>1337919</v>
      </c>
    </row>
    <row r="113" spans="1:10" ht="15">
      <c r="A113" s="16" t="s">
        <v>104</v>
      </c>
      <c r="B113" s="7">
        <v>802</v>
      </c>
      <c r="C113" s="14" t="s">
        <v>48</v>
      </c>
      <c r="D113" s="14" t="s">
        <v>10</v>
      </c>
      <c r="E113" s="14" t="s">
        <v>107</v>
      </c>
      <c r="F113" s="14" t="s">
        <v>110</v>
      </c>
      <c r="G113" s="14" t="s">
        <v>55</v>
      </c>
      <c r="H113" s="15" t="e">
        <f>SUM(#REF!)</f>
        <v>#REF!</v>
      </c>
      <c r="I113" s="10">
        <v>1337919</v>
      </c>
      <c r="J113" s="10">
        <v>1337919</v>
      </c>
    </row>
    <row r="114" spans="1:10" s="1" customFormat="1" ht="15">
      <c r="A114" s="19" t="s">
        <v>24</v>
      </c>
      <c r="B114" s="7">
        <v>802</v>
      </c>
      <c r="C114" s="12" t="s">
        <v>49</v>
      </c>
      <c r="D114" s="12" t="s">
        <v>2</v>
      </c>
      <c r="E114" s="12" t="s">
        <v>3</v>
      </c>
      <c r="F114" s="12" t="s">
        <v>4</v>
      </c>
      <c r="G114" s="12" t="s">
        <v>3</v>
      </c>
      <c r="H114" s="9" t="e">
        <f>H115</f>
        <v>#REF!</v>
      </c>
      <c r="I114" s="18">
        <f>I115</f>
        <v>258600</v>
      </c>
      <c r="J114" s="18">
        <f>J115</f>
        <v>258600</v>
      </c>
    </row>
    <row r="115" spans="1:10" ht="23.25" customHeight="1">
      <c r="A115" s="16" t="s">
        <v>25</v>
      </c>
      <c r="B115" s="7">
        <v>802</v>
      </c>
      <c r="C115" s="14" t="s">
        <v>49</v>
      </c>
      <c r="D115" s="14" t="s">
        <v>5</v>
      </c>
      <c r="E115" s="14" t="s">
        <v>3</v>
      </c>
      <c r="F115" s="14" t="s">
        <v>4</v>
      </c>
      <c r="G115" s="14" t="s">
        <v>3</v>
      </c>
      <c r="H115" s="15" t="e">
        <f>SUM(H116,H118)</f>
        <v>#REF!</v>
      </c>
      <c r="I115" s="10">
        <f>I116</f>
        <v>258600</v>
      </c>
      <c r="J115" s="10">
        <f>J116</f>
        <v>258600</v>
      </c>
    </row>
    <row r="116" spans="1:10" ht="37.5" customHeight="1">
      <c r="A116" s="13" t="s">
        <v>45</v>
      </c>
      <c r="B116" s="7">
        <v>802</v>
      </c>
      <c r="C116" s="14" t="s">
        <v>49</v>
      </c>
      <c r="D116" s="14" t="s">
        <v>5</v>
      </c>
      <c r="E116" s="14" t="s">
        <v>97</v>
      </c>
      <c r="F116" s="14" t="s">
        <v>4</v>
      </c>
      <c r="G116" s="14" t="s">
        <v>3</v>
      </c>
      <c r="H116" s="15" t="e">
        <f>H117</f>
        <v>#REF!</v>
      </c>
      <c r="I116" s="10">
        <f>I118</f>
        <v>258600</v>
      </c>
      <c r="J116" s="10">
        <f>J118</f>
        <v>258600</v>
      </c>
    </row>
    <row r="117" spans="1:10" ht="60" customHeight="1">
      <c r="A117" s="16" t="s">
        <v>46</v>
      </c>
      <c r="B117" s="7">
        <v>802</v>
      </c>
      <c r="C117" s="14" t="s">
        <v>49</v>
      </c>
      <c r="D117" s="14" t="s">
        <v>5</v>
      </c>
      <c r="E117" s="14" t="s">
        <v>97</v>
      </c>
      <c r="F117" s="14" t="s">
        <v>28</v>
      </c>
      <c r="G117" s="14" t="s">
        <v>3</v>
      </c>
      <c r="H117" s="15" t="e">
        <f>SUM(#REF!)</f>
        <v>#REF!</v>
      </c>
      <c r="I117" s="10">
        <f>I118</f>
        <v>258600</v>
      </c>
      <c r="J117" s="10">
        <f>J118</f>
        <v>258600</v>
      </c>
    </row>
    <row r="118" spans="1:10" ht="30.75" customHeight="1">
      <c r="A118" s="13" t="s">
        <v>126</v>
      </c>
      <c r="B118" s="7">
        <v>802</v>
      </c>
      <c r="C118" s="14" t="s">
        <v>49</v>
      </c>
      <c r="D118" s="14" t="s">
        <v>5</v>
      </c>
      <c r="E118" s="14" t="s">
        <v>97</v>
      </c>
      <c r="F118" s="14" t="s">
        <v>28</v>
      </c>
      <c r="G118" s="14" t="s">
        <v>125</v>
      </c>
      <c r="H118" s="15" t="e">
        <f>#REF!</f>
        <v>#REF!</v>
      </c>
      <c r="I118" s="10">
        <v>258600</v>
      </c>
      <c r="J118" s="10">
        <v>258600</v>
      </c>
    </row>
    <row r="119" spans="1:10" s="1" customFormat="1" ht="27" customHeight="1">
      <c r="A119" s="19" t="s">
        <v>23</v>
      </c>
      <c r="B119" s="7">
        <v>802</v>
      </c>
      <c r="C119" s="12" t="s">
        <v>47</v>
      </c>
      <c r="D119" s="12" t="s">
        <v>2</v>
      </c>
      <c r="E119" s="12" t="s">
        <v>3</v>
      </c>
      <c r="F119" s="12" t="s">
        <v>4</v>
      </c>
      <c r="G119" s="12" t="s">
        <v>3</v>
      </c>
      <c r="H119" s="9" t="e">
        <f aca="true" t="shared" si="4" ref="H119:J121">H120</f>
        <v>#REF!</v>
      </c>
      <c r="I119" s="18">
        <f t="shared" si="4"/>
        <v>135000</v>
      </c>
      <c r="J119" s="18">
        <f t="shared" si="4"/>
        <v>135000</v>
      </c>
    </row>
    <row r="120" spans="1:10" ht="15">
      <c r="A120" s="16" t="s">
        <v>71</v>
      </c>
      <c r="B120" s="7">
        <v>802</v>
      </c>
      <c r="C120" s="14" t="s">
        <v>47</v>
      </c>
      <c r="D120" s="14" t="s">
        <v>11</v>
      </c>
      <c r="E120" s="14" t="s">
        <v>3</v>
      </c>
      <c r="F120" s="14" t="s">
        <v>4</v>
      </c>
      <c r="G120" s="14" t="s">
        <v>3</v>
      </c>
      <c r="H120" s="15" t="e">
        <f t="shared" si="4"/>
        <v>#REF!</v>
      </c>
      <c r="I120" s="10">
        <f>I121+I124</f>
        <v>135000</v>
      </c>
      <c r="J120" s="10">
        <f>J123+J127</f>
        <v>135000</v>
      </c>
    </row>
    <row r="121" spans="1:10" ht="33" customHeight="1">
      <c r="A121" s="16" t="s">
        <v>44</v>
      </c>
      <c r="B121" s="7">
        <v>802</v>
      </c>
      <c r="C121" s="14" t="s">
        <v>47</v>
      </c>
      <c r="D121" s="14" t="s">
        <v>11</v>
      </c>
      <c r="E121" s="14" t="s">
        <v>98</v>
      </c>
      <c r="F121" s="14" t="s">
        <v>4</v>
      </c>
      <c r="G121" s="14" t="s">
        <v>3</v>
      </c>
      <c r="H121" s="15" t="e">
        <f t="shared" si="4"/>
        <v>#REF!</v>
      </c>
      <c r="I121" s="10">
        <f t="shared" si="4"/>
        <v>0</v>
      </c>
      <c r="J121" s="10">
        <f t="shared" si="4"/>
        <v>0</v>
      </c>
    </row>
    <row r="122" spans="1:10" ht="34.5" customHeight="1">
      <c r="A122" s="16" t="s">
        <v>74</v>
      </c>
      <c r="B122" s="7">
        <v>802</v>
      </c>
      <c r="C122" s="14" t="s">
        <v>47</v>
      </c>
      <c r="D122" s="14" t="s">
        <v>11</v>
      </c>
      <c r="E122" s="14" t="s">
        <v>98</v>
      </c>
      <c r="F122" s="14" t="s">
        <v>99</v>
      </c>
      <c r="G122" s="14" t="s">
        <v>3</v>
      </c>
      <c r="H122" s="17" t="e">
        <f>SUM(#REF!)</f>
        <v>#REF!</v>
      </c>
      <c r="I122" s="10">
        <f>I123</f>
        <v>0</v>
      </c>
      <c r="J122" s="10">
        <f>J123</f>
        <v>0</v>
      </c>
    </row>
    <row r="123" spans="1:10" ht="48" customHeight="1">
      <c r="A123" s="16" t="s">
        <v>153</v>
      </c>
      <c r="B123" s="7">
        <v>802</v>
      </c>
      <c r="C123" s="14" t="s">
        <v>47</v>
      </c>
      <c r="D123" s="14" t="s">
        <v>11</v>
      </c>
      <c r="E123" s="14" t="s">
        <v>98</v>
      </c>
      <c r="F123" s="14" t="s">
        <v>99</v>
      </c>
      <c r="G123" s="14" t="s">
        <v>112</v>
      </c>
      <c r="H123" s="15">
        <v>200</v>
      </c>
      <c r="I123" s="10">
        <v>0</v>
      </c>
      <c r="J123" s="10">
        <v>0</v>
      </c>
    </row>
    <row r="124" spans="1:10" ht="29.25" customHeight="1">
      <c r="A124" s="16" t="s">
        <v>116</v>
      </c>
      <c r="B124" s="7">
        <v>802</v>
      </c>
      <c r="C124" s="14" t="s">
        <v>47</v>
      </c>
      <c r="D124" s="14" t="s">
        <v>11</v>
      </c>
      <c r="E124" s="14" t="s">
        <v>107</v>
      </c>
      <c r="F124" s="14" t="s">
        <v>4</v>
      </c>
      <c r="G124" s="14" t="s">
        <v>3</v>
      </c>
      <c r="H124" s="15"/>
      <c r="I124" s="10">
        <f aca="true" t="shared" si="5" ref="I124:J126">I125</f>
        <v>135000</v>
      </c>
      <c r="J124" s="10">
        <f t="shared" si="5"/>
        <v>135000</v>
      </c>
    </row>
    <row r="125" spans="1:10" ht="98.25" customHeight="1">
      <c r="A125" s="16" t="s">
        <v>111</v>
      </c>
      <c r="B125" s="7">
        <v>802</v>
      </c>
      <c r="C125" s="14" t="s">
        <v>47</v>
      </c>
      <c r="D125" s="14" t="s">
        <v>11</v>
      </c>
      <c r="E125" s="14" t="s">
        <v>107</v>
      </c>
      <c r="F125" s="14" t="s">
        <v>108</v>
      </c>
      <c r="G125" s="14" t="s">
        <v>3</v>
      </c>
      <c r="H125" s="15"/>
      <c r="I125" s="10">
        <f t="shared" si="5"/>
        <v>135000</v>
      </c>
      <c r="J125" s="10">
        <f t="shared" si="5"/>
        <v>135000</v>
      </c>
    </row>
    <row r="126" spans="1:10" ht="146.25" customHeight="1">
      <c r="A126" s="21" t="s">
        <v>127</v>
      </c>
      <c r="B126" s="7">
        <v>802</v>
      </c>
      <c r="C126" s="14" t="s">
        <v>47</v>
      </c>
      <c r="D126" s="14" t="s">
        <v>11</v>
      </c>
      <c r="E126" s="14" t="s">
        <v>107</v>
      </c>
      <c r="F126" s="14" t="s">
        <v>128</v>
      </c>
      <c r="G126" s="14" t="s">
        <v>3</v>
      </c>
      <c r="H126" s="15"/>
      <c r="I126" s="10">
        <f t="shared" si="5"/>
        <v>135000</v>
      </c>
      <c r="J126" s="10">
        <f t="shared" si="5"/>
        <v>135000</v>
      </c>
    </row>
    <row r="127" spans="1:10" ht="15" customHeight="1">
      <c r="A127" s="16" t="s">
        <v>104</v>
      </c>
      <c r="B127" s="7">
        <v>802</v>
      </c>
      <c r="C127" s="14" t="s">
        <v>47</v>
      </c>
      <c r="D127" s="14" t="s">
        <v>11</v>
      </c>
      <c r="E127" s="14" t="s">
        <v>107</v>
      </c>
      <c r="F127" s="14" t="s">
        <v>128</v>
      </c>
      <c r="G127" s="14" t="s">
        <v>55</v>
      </c>
      <c r="H127" s="15">
        <v>200</v>
      </c>
      <c r="I127" s="10">
        <v>135000</v>
      </c>
      <c r="J127" s="10">
        <v>135000</v>
      </c>
    </row>
    <row r="128" spans="1:10" ht="36.75" customHeight="1">
      <c r="A128" s="19" t="s">
        <v>137</v>
      </c>
      <c r="B128" s="8">
        <v>832</v>
      </c>
      <c r="C128" s="14"/>
      <c r="D128" s="14"/>
      <c r="E128" s="14"/>
      <c r="F128" s="14"/>
      <c r="G128" s="14"/>
      <c r="H128" s="15"/>
      <c r="I128" s="18">
        <f>I129</f>
        <v>1220100</v>
      </c>
      <c r="J128" s="18">
        <f>J129</f>
        <v>1220100</v>
      </c>
    </row>
    <row r="129" spans="1:10" ht="83.25" customHeight="1">
      <c r="A129" s="13" t="s">
        <v>14</v>
      </c>
      <c r="B129" s="7">
        <v>832</v>
      </c>
      <c r="C129" s="14" t="s">
        <v>10</v>
      </c>
      <c r="D129" s="14" t="s">
        <v>5</v>
      </c>
      <c r="E129" s="14" t="s">
        <v>3</v>
      </c>
      <c r="F129" s="14" t="s">
        <v>4</v>
      </c>
      <c r="G129" s="14" t="s">
        <v>3</v>
      </c>
      <c r="H129" s="15" t="e">
        <f>H130</f>
        <v>#REF!</v>
      </c>
      <c r="I129" s="10">
        <f>I130</f>
        <v>1220100</v>
      </c>
      <c r="J129" s="10">
        <f>J130</f>
        <v>1220100</v>
      </c>
    </row>
    <row r="130" spans="1:10" ht="82.5" customHeight="1">
      <c r="A130" s="13" t="s">
        <v>37</v>
      </c>
      <c r="B130" s="7">
        <v>832</v>
      </c>
      <c r="C130" s="14" t="s">
        <v>10</v>
      </c>
      <c r="D130" s="14" t="s">
        <v>5</v>
      </c>
      <c r="E130" s="14" t="s">
        <v>6</v>
      </c>
      <c r="F130" s="14" t="s">
        <v>4</v>
      </c>
      <c r="G130" s="14" t="s">
        <v>3</v>
      </c>
      <c r="H130" s="15" t="e">
        <f>SUM(H131,H134,H138)</f>
        <v>#REF!</v>
      </c>
      <c r="I130" s="10">
        <f>I131+I134+I136</f>
        <v>1220100</v>
      </c>
      <c r="J130" s="10">
        <f>J131+J134+J136</f>
        <v>1220100</v>
      </c>
    </row>
    <row r="131" spans="1:10" ht="15" customHeight="1">
      <c r="A131" s="13" t="s">
        <v>38</v>
      </c>
      <c r="B131" s="7">
        <v>832</v>
      </c>
      <c r="C131" s="14" t="s">
        <v>10</v>
      </c>
      <c r="D131" s="14" t="s">
        <v>5</v>
      </c>
      <c r="E131" s="14" t="s">
        <v>6</v>
      </c>
      <c r="F131" s="14" t="s">
        <v>26</v>
      </c>
      <c r="G131" s="14" t="s">
        <v>3</v>
      </c>
      <c r="H131" s="15" t="e">
        <f>H133</f>
        <v>#REF!</v>
      </c>
      <c r="I131" s="10">
        <f>I132+I133</f>
        <v>430100</v>
      </c>
      <c r="J131" s="10">
        <f>J132+J133</f>
        <v>430100</v>
      </c>
    </row>
    <row r="132" spans="1:10" ht="95.25" customHeight="1">
      <c r="A132" s="16" t="s">
        <v>152</v>
      </c>
      <c r="B132" s="7">
        <v>832</v>
      </c>
      <c r="C132" s="14" t="s">
        <v>10</v>
      </c>
      <c r="D132" s="14" t="s">
        <v>5</v>
      </c>
      <c r="E132" s="14" t="s">
        <v>6</v>
      </c>
      <c r="F132" s="14" t="s">
        <v>64</v>
      </c>
      <c r="G132" s="14" t="s">
        <v>113</v>
      </c>
      <c r="H132" s="15"/>
      <c r="I132" s="10">
        <v>332100</v>
      </c>
      <c r="J132" s="10">
        <v>332100</v>
      </c>
    </row>
    <row r="133" spans="1:10" ht="50.25" customHeight="1">
      <c r="A133" s="16" t="s">
        <v>153</v>
      </c>
      <c r="B133" s="7">
        <v>832</v>
      </c>
      <c r="C133" s="14" t="s">
        <v>10</v>
      </c>
      <c r="D133" s="14" t="s">
        <v>5</v>
      </c>
      <c r="E133" s="14" t="s">
        <v>6</v>
      </c>
      <c r="F133" s="14" t="s">
        <v>64</v>
      </c>
      <c r="G133" s="14" t="s">
        <v>112</v>
      </c>
      <c r="H133" s="15" t="e">
        <f>SUM(#REF!)</f>
        <v>#REF!</v>
      </c>
      <c r="I133" s="10">
        <v>98000</v>
      </c>
      <c r="J133" s="10">
        <v>98000</v>
      </c>
    </row>
    <row r="134" spans="1:10" ht="36" customHeight="1">
      <c r="A134" s="16" t="s">
        <v>56</v>
      </c>
      <c r="B134" s="7">
        <v>832</v>
      </c>
      <c r="C134" s="14" t="s">
        <v>10</v>
      </c>
      <c r="D134" s="14" t="s">
        <v>5</v>
      </c>
      <c r="E134" s="14" t="s">
        <v>6</v>
      </c>
      <c r="F134" s="14" t="s">
        <v>27</v>
      </c>
      <c r="G134" s="14" t="s">
        <v>3</v>
      </c>
      <c r="H134" s="15" t="e">
        <f>H135</f>
        <v>#REF!</v>
      </c>
      <c r="I134" s="10">
        <f>I135</f>
        <v>789000</v>
      </c>
      <c r="J134" s="10">
        <f>J135</f>
        <v>789000</v>
      </c>
    </row>
    <row r="135" spans="1:10" ht="99.75" customHeight="1">
      <c r="A135" s="16" t="s">
        <v>152</v>
      </c>
      <c r="B135" s="7">
        <v>832</v>
      </c>
      <c r="C135" s="14" t="s">
        <v>10</v>
      </c>
      <c r="D135" s="14" t="s">
        <v>5</v>
      </c>
      <c r="E135" s="14" t="s">
        <v>6</v>
      </c>
      <c r="F135" s="14" t="s">
        <v>27</v>
      </c>
      <c r="G135" s="14" t="s">
        <v>113</v>
      </c>
      <c r="H135" s="15" t="e">
        <f>SUM(#REF!)</f>
        <v>#REF!</v>
      </c>
      <c r="I135" s="10">
        <v>789000</v>
      </c>
      <c r="J135" s="10">
        <v>789000</v>
      </c>
    </row>
    <row r="136" spans="1:10" ht="50.25" customHeight="1">
      <c r="A136" s="16" t="s">
        <v>66</v>
      </c>
      <c r="B136" s="7">
        <v>832</v>
      </c>
      <c r="C136" s="14" t="s">
        <v>10</v>
      </c>
      <c r="D136" s="14" t="s">
        <v>5</v>
      </c>
      <c r="E136" s="14" t="s">
        <v>6</v>
      </c>
      <c r="F136" s="14" t="s">
        <v>65</v>
      </c>
      <c r="G136" s="14" t="s">
        <v>3</v>
      </c>
      <c r="H136" s="15"/>
      <c r="I136" s="10">
        <f>I137</f>
        <v>1000</v>
      </c>
      <c r="J136" s="10">
        <f>J137</f>
        <v>1000</v>
      </c>
    </row>
    <row r="137" spans="1:10" ht="17.25" customHeight="1">
      <c r="A137" s="16" t="s">
        <v>115</v>
      </c>
      <c r="B137" s="7">
        <v>832</v>
      </c>
      <c r="C137" s="14" t="s">
        <v>10</v>
      </c>
      <c r="D137" s="14" t="s">
        <v>5</v>
      </c>
      <c r="E137" s="14" t="s">
        <v>6</v>
      </c>
      <c r="F137" s="14" t="s">
        <v>65</v>
      </c>
      <c r="G137" s="14" t="s">
        <v>114</v>
      </c>
      <c r="H137" s="15"/>
      <c r="I137" s="10">
        <v>1000</v>
      </c>
      <c r="J137" s="10">
        <v>1000</v>
      </c>
    </row>
    <row r="139" spans="1:9" ht="15">
      <c r="A139" s="36" t="s">
        <v>160</v>
      </c>
      <c r="I139" t="s">
        <v>161</v>
      </c>
    </row>
  </sheetData>
  <sheetProtection/>
  <mergeCells count="13">
    <mergeCell ref="F1:K1"/>
    <mergeCell ref="B3:B5"/>
    <mergeCell ref="H3:H5"/>
    <mergeCell ref="D4:D5"/>
    <mergeCell ref="E4:F5"/>
    <mergeCell ref="G4:G5"/>
    <mergeCell ref="C3:G3"/>
    <mergeCell ref="I4:I5"/>
    <mergeCell ref="J4:J5"/>
    <mergeCell ref="I3:J3"/>
    <mergeCell ref="C4:C5"/>
    <mergeCell ref="A2:J2"/>
    <mergeCell ref="A3:A5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2015-05-28T04:02:08Z</cp:lastPrinted>
  <dcterms:created xsi:type="dcterms:W3CDTF">2007-10-08T10:35:31Z</dcterms:created>
  <dcterms:modified xsi:type="dcterms:W3CDTF">2015-05-28T04:02:26Z</dcterms:modified>
  <cp:category/>
  <cp:version/>
  <cp:contentType/>
  <cp:contentStatus/>
</cp:coreProperties>
</file>