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бюджет измен\"/>
    </mc:Choice>
  </mc:AlternateContent>
  <bookViews>
    <workbookView xWindow="0" yWindow="0" windowWidth="16320" windowHeight="5088" activeTab="2"/>
  </bookViews>
  <sheets>
    <sheet name="Приложение 2" sheetId="2" r:id="rId1"/>
    <sheet name="Приложение 4" sheetId="1" r:id="rId2"/>
    <sheet name="Приложение 6" sheetId="3" r:id="rId3"/>
  </sheets>
  <definedNames>
    <definedName name="_xlnm._FilterDatabase" localSheetId="0" hidden="1">'Приложение 2'!$A$8:$I$102</definedName>
    <definedName name="_xlnm._FilterDatabase" localSheetId="1" hidden="1">'Приложение 4'!$A$8:$J$151</definedName>
    <definedName name="_xlnm._FilterDatabase" localSheetId="2" hidden="1">'Приложение 6'!$A$10:$D$40</definedName>
    <definedName name="_xlnm.Print_Area" localSheetId="0">'Приложение 2'!$A$1:$J$106</definedName>
    <definedName name="_xlnm.Print_Area" localSheetId="1">'Приложение 4'!$A$1:$K$152</definedName>
    <definedName name="_xlnm.Print_Area" localSheetId="2">'Приложение 6'!$A$1:$E$45</definedName>
  </definedNames>
  <calcPr calcId="152511"/>
</workbook>
</file>

<file path=xl/calcChain.xml><?xml version="1.0" encoding="utf-8"?>
<calcChain xmlns="http://schemas.openxmlformats.org/spreadsheetml/2006/main">
  <c r="J13" i="2" l="1"/>
  <c r="J12" i="2" s="1"/>
  <c r="J11" i="2" s="1"/>
  <c r="J10" i="2" s="1"/>
  <c r="I13" i="2"/>
  <c r="I12" i="2" s="1"/>
  <c r="I11" i="2" s="1"/>
  <c r="I10" i="2" s="1"/>
  <c r="K96" i="1"/>
  <c r="K95" i="1" s="1"/>
  <c r="K94" i="1" s="1"/>
  <c r="J96" i="1"/>
  <c r="J95" i="1" s="1"/>
  <c r="J94" i="1" s="1"/>
  <c r="J59" i="2" l="1"/>
  <c r="J58" i="2" s="1"/>
  <c r="I59" i="2"/>
  <c r="I58" i="2" s="1"/>
  <c r="K145" i="1"/>
  <c r="J145" i="1"/>
  <c r="J144" i="1" s="1"/>
  <c r="J100" i="2"/>
  <c r="I100" i="2"/>
  <c r="I38" i="2"/>
  <c r="J57" i="2"/>
  <c r="J56" i="2" s="1"/>
  <c r="I57" i="2"/>
  <c r="I56" i="2" s="1"/>
  <c r="J61" i="2"/>
  <c r="J60" i="2" s="1"/>
  <c r="I61" i="2"/>
  <c r="I60" i="2" s="1"/>
  <c r="J63" i="2"/>
  <c r="J62" i="2" s="1"/>
  <c r="I63" i="2"/>
  <c r="I62" i="2" s="1"/>
  <c r="J85" i="2"/>
  <c r="J84" i="2" s="1"/>
  <c r="J65" i="2"/>
  <c r="J64" i="2" s="1"/>
  <c r="I65" i="2"/>
  <c r="I64" i="2" s="1"/>
  <c r="J67" i="2"/>
  <c r="J66" i="2" s="1"/>
  <c r="I67" i="2"/>
  <c r="I66" i="2" s="1"/>
  <c r="J69" i="2"/>
  <c r="J68" i="2" s="1"/>
  <c r="I69" i="2"/>
  <c r="I68" i="2" s="1"/>
  <c r="J71" i="2"/>
  <c r="J70" i="2" s="1"/>
  <c r="I71" i="2"/>
  <c r="I70" i="2" s="1"/>
  <c r="J73" i="2"/>
  <c r="J72" i="2" s="1"/>
  <c r="I73" i="2"/>
  <c r="I72" i="2" s="1"/>
  <c r="J75" i="2"/>
  <c r="I75" i="2"/>
  <c r="J77" i="2"/>
  <c r="I77" i="2"/>
  <c r="J79" i="2"/>
  <c r="I79" i="2"/>
  <c r="J81" i="2"/>
  <c r="I81" i="2"/>
  <c r="J83" i="2"/>
  <c r="J82" i="2" s="1"/>
  <c r="I83" i="2"/>
  <c r="I82" i="2" s="1"/>
  <c r="J87" i="2"/>
  <c r="J86" i="2" s="1"/>
  <c r="I87" i="2"/>
  <c r="I86" i="2" s="1"/>
  <c r="J89" i="2"/>
  <c r="J88" i="2" s="1"/>
  <c r="I89" i="2"/>
  <c r="I88" i="2" s="1"/>
  <c r="J91" i="2"/>
  <c r="J90" i="2" s="1"/>
  <c r="I91" i="2"/>
  <c r="I90" i="2" s="1"/>
  <c r="J93" i="2"/>
  <c r="I93" i="2"/>
  <c r="J94" i="2"/>
  <c r="I94" i="2"/>
  <c r="J97" i="2"/>
  <c r="I97" i="2"/>
  <c r="J95" i="2"/>
  <c r="I95" i="2"/>
  <c r="J96" i="2"/>
  <c r="I96" i="2"/>
  <c r="J99" i="2"/>
  <c r="I99" i="2"/>
  <c r="J102" i="2"/>
  <c r="I102" i="2"/>
  <c r="K60" i="1"/>
  <c r="J60" i="1"/>
  <c r="K108" i="1"/>
  <c r="K107" i="1" s="1"/>
  <c r="J108" i="1"/>
  <c r="J107" i="1" s="1"/>
  <c r="K127" i="1"/>
  <c r="J127" i="1"/>
  <c r="K147" i="1"/>
  <c r="J147" i="1"/>
  <c r="K150" i="1"/>
  <c r="J150" i="1"/>
  <c r="K134" i="1"/>
  <c r="J134" i="1"/>
  <c r="K144" i="1" l="1"/>
  <c r="I92" i="2"/>
  <c r="J98" i="2"/>
  <c r="J92" i="2"/>
  <c r="I98" i="2"/>
  <c r="K120" i="1"/>
  <c r="J120" i="1"/>
  <c r="J84" i="1"/>
  <c r="K77" i="1"/>
  <c r="J77" i="1"/>
  <c r="K66" i="1"/>
  <c r="J66" i="1"/>
  <c r="K49" i="1"/>
  <c r="K18" i="1" l="1"/>
  <c r="J18" i="1"/>
  <c r="J38" i="2"/>
  <c r="I37" i="2"/>
  <c r="J40" i="2"/>
  <c r="J39" i="2" s="1"/>
  <c r="I40" i="2"/>
  <c r="J43" i="2"/>
  <c r="J42" i="2" s="1"/>
  <c r="I43" i="2"/>
  <c r="I42" i="2" s="1"/>
  <c r="J45" i="2"/>
  <c r="J44" i="2" s="1"/>
  <c r="I45" i="2"/>
  <c r="I44" i="2" s="1"/>
  <c r="J47" i="2"/>
  <c r="J46" i="2" s="1"/>
  <c r="I47" i="2"/>
  <c r="I46" i="2" s="1"/>
  <c r="J49" i="2"/>
  <c r="J48" i="2" s="1"/>
  <c r="I49" i="2"/>
  <c r="I48" i="2" s="1"/>
  <c r="J51" i="2"/>
  <c r="J50" i="2" s="1"/>
  <c r="I51" i="2"/>
  <c r="I50" i="2" s="1"/>
  <c r="J54" i="2"/>
  <c r="J53" i="2" s="1"/>
  <c r="J52" i="2" s="1"/>
  <c r="I54" i="2"/>
  <c r="I53" i="2" s="1"/>
  <c r="I52" i="2" s="1"/>
  <c r="I41" i="2" l="1"/>
  <c r="J41" i="2"/>
  <c r="I39" i="2"/>
  <c r="I36" i="2"/>
  <c r="J37" i="2"/>
  <c r="J36" i="2"/>
  <c r="J16" i="2"/>
  <c r="I16" i="2"/>
  <c r="J17" i="2"/>
  <c r="I17" i="2"/>
  <c r="I15" i="2" l="1"/>
  <c r="I14" i="2" s="1"/>
  <c r="J15" i="2"/>
  <c r="J14" i="2" s="1"/>
  <c r="J63" i="1"/>
  <c r="J109" i="1"/>
  <c r="K109" i="1"/>
  <c r="K111" i="1"/>
  <c r="J111" i="1"/>
  <c r="D32" i="3" l="1"/>
  <c r="E32" i="3" l="1"/>
  <c r="K102" i="1"/>
  <c r="K101" i="1" s="1"/>
  <c r="J102" i="1"/>
  <c r="J101" i="1" s="1"/>
  <c r="K63" i="1"/>
  <c r="K39" i="1"/>
  <c r="K38" i="1" s="1"/>
  <c r="J39" i="1"/>
  <c r="J38" i="1" s="1"/>
  <c r="J101" i="2"/>
  <c r="I101" i="2"/>
  <c r="I80" i="2"/>
  <c r="J78" i="2"/>
  <c r="I78" i="2"/>
  <c r="J76" i="2"/>
  <c r="I76" i="2"/>
  <c r="J74" i="2"/>
  <c r="I74" i="2"/>
  <c r="I55" i="2" l="1"/>
  <c r="J35" i="2"/>
  <c r="J34" i="2" s="1"/>
  <c r="J33" i="2" s="1"/>
  <c r="J25" i="2"/>
  <c r="J32" i="2"/>
  <c r="J31" i="2" s="1"/>
  <c r="J30" i="2" s="1"/>
  <c r="J29" i="2"/>
  <c r="J28" i="2" s="1"/>
  <c r="J27" i="2"/>
  <c r="J26" i="2" s="1"/>
  <c r="J22" i="2"/>
  <c r="J21" i="2" s="1"/>
  <c r="J20" i="2"/>
  <c r="J132" i="1"/>
  <c r="K132" i="1"/>
  <c r="K32" i="1"/>
  <c r="K71" i="1"/>
  <c r="J71" i="1"/>
  <c r="K139" i="1"/>
  <c r="K130" i="1"/>
  <c r="J80" i="2" s="1"/>
  <c r="J55" i="2" s="1"/>
  <c r="K128" i="1"/>
  <c r="K123" i="1"/>
  <c r="K121" i="1"/>
  <c r="K116" i="1"/>
  <c r="K105" i="1"/>
  <c r="K104" i="1" s="1"/>
  <c r="K99" i="1"/>
  <c r="K98" i="1" s="1"/>
  <c r="K91" i="1"/>
  <c r="K90" i="1" s="1"/>
  <c r="K87" i="1"/>
  <c r="K85" i="1"/>
  <c r="K80" i="1"/>
  <c r="K78" i="1"/>
  <c r="K75" i="1"/>
  <c r="K74" i="1" s="1"/>
  <c r="K69" i="1"/>
  <c r="K61" i="1"/>
  <c r="K57" i="1"/>
  <c r="K52" i="1"/>
  <c r="K50" i="1"/>
  <c r="K44" i="1"/>
  <c r="K36" i="1"/>
  <c r="K35" i="1" s="1"/>
  <c r="K28" i="1"/>
  <c r="K24" i="1"/>
  <c r="K22" i="1"/>
  <c r="K14" i="1"/>
  <c r="J24" i="2" l="1"/>
  <c r="J23" i="2"/>
  <c r="J19" i="2"/>
  <c r="J18" i="2"/>
  <c r="K138" i="1"/>
  <c r="K137" i="1" s="1"/>
  <c r="K115" i="1"/>
  <c r="K113" i="1" s="1"/>
  <c r="E34" i="3" s="1"/>
  <c r="E33" i="3" s="1"/>
  <c r="K84" i="1"/>
  <c r="K83" i="1" s="1"/>
  <c r="E29" i="3" s="1"/>
  <c r="K56" i="1"/>
  <c r="K55" i="1" s="1"/>
  <c r="E24" i="3" s="1"/>
  <c r="K43" i="1"/>
  <c r="K42" i="1" s="1"/>
  <c r="K17" i="1"/>
  <c r="K16" i="1" s="1"/>
  <c r="E15" i="3" s="1"/>
  <c r="K31" i="1"/>
  <c r="K30" i="1" s="1"/>
  <c r="E17" i="3" s="1"/>
  <c r="K27" i="1"/>
  <c r="K26" i="1" s="1"/>
  <c r="E16" i="3" s="1"/>
  <c r="K13" i="1"/>
  <c r="K12" i="1" s="1"/>
  <c r="E13" i="3" s="1"/>
  <c r="K48" i="1"/>
  <c r="K59" i="1"/>
  <c r="E25" i="3" s="1"/>
  <c r="K34" i="1"/>
  <c r="E18" i="3" s="1"/>
  <c r="K93" i="1"/>
  <c r="K143" i="1"/>
  <c r="K142" i="1" s="1"/>
  <c r="K141" i="1" s="1"/>
  <c r="K119" i="1"/>
  <c r="K118" i="1" s="1"/>
  <c r="K67" i="1"/>
  <c r="K65" i="1" s="1"/>
  <c r="K73" i="1"/>
  <c r="E27" i="3" s="1"/>
  <c r="K126" i="1"/>
  <c r="K125" i="1" s="1"/>
  <c r="E38" i="3" s="1"/>
  <c r="E37" i="3" s="1"/>
  <c r="K114" i="1" l="1"/>
  <c r="K136" i="1"/>
  <c r="E40" i="3"/>
  <c r="E39" i="3" s="1"/>
  <c r="K41" i="1"/>
  <c r="E20" i="3"/>
  <c r="E19" i="3" s="1"/>
  <c r="J9" i="2"/>
  <c r="E31" i="3"/>
  <c r="K82" i="1"/>
  <c r="E14" i="3"/>
  <c r="E12" i="3" s="1"/>
  <c r="K11" i="1"/>
  <c r="K89" i="1"/>
  <c r="E30" i="3" s="1"/>
  <c r="E36" i="3"/>
  <c r="E35" i="3" s="1"/>
  <c r="K47" i="1"/>
  <c r="E22" i="3"/>
  <c r="E21" i="3" s="1"/>
  <c r="K54" i="1"/>
  <c r="E26" i="3"/>
  <c r="E23" i="3" s="1"/>
  <c r="I22" i="2"/>
  <c r="I21" i="2" s="1"/>
  <c r="I20" i="2"/>
  <c r="I35" i="2"/>
  <c r="I34" i="2" s="1"/>
  <c r="I33" i="2" s="1"/>
  <c r="I32" i="2"/>
  <c r="I31" i="2" s="1"/>
  <c r="I30" i="2" s="1"/>
  <c r="I27" i="2"/>
  <c r="I26" i="2" s="1"/>
  <c r="I29" i="2"/>
  <c r="I28" i="2" s="1"/>
  <c r="I25" i="2"/>
  <c r="I24" i="2" l="1"/>
  <c r="I23" i="2"/>
  <c r="I9" i="2" s="1"/>
  <c r="I18" i="2"/>
  <c r="E28" i="3"/>
  <c r="E11" i="3" s="1"/>
  <c r="K10" i="1"/>
  <c r="K9" i="1" s="1"/>
  <c r="J80" i="1" l="1"/>
  <c r="J139" i="1"/>
  <c r="J116" i="1"/>
  <c r="J115" i="1" s="1"/>
  <c r="J123" i="1"/>
  <c r="J121" i="1"/>
  <c r="J78" i="1"/>
  <c r="J52" i="1"/>
  <c r="J44" i="1"/>
  <c r="J22" i="1"/>
  <c r="J28" i="1"/>
  <c r="J138" i="1" l="1"/>
  <c r="J137" i="1" s="1"/>
  <c r="J43" i="1"/>
  <c r="J42" i="1" s="1"/>
  <c r="J27" i="1"/>
  <c r="J26" i="1" s="1"/>
  <c r="D16" i="3" s="1"/>
  <c r="J114" i="1"/>
  <c r="J113" i="1"/>
  <c r="D34" i="3" s="1"/>
  <c r="J119" i="1"/>
  <c r="J136" i="1" l="1"/>
  <c r="D40" i="3"/>
  <c r="D20" i="3"/>
  <c r="D19" i="3" s="1"/>
  <c r="J41" i="1"/>
  <c r="J118" i="1"/>
  <c r="D36" i="3"/>
  <c r="J105" i="1" l="1"/>
  <c r="J104" i="1" s="1"/>
  <c r="J99" i="1"/>
  <c r="J98" i="1" s="1"/>
  <c r="J93" i="1" s="1"/>
  <c r="J87" i="1"/>
  <c r="J91" i="1"/>
  <c r="J90" i="1" s="1"/>
  <c r="J85" i="1"/>
  <c r="J83" i="1" s="1"/>
  <c r="D29" i="3" s="1"/>
  <c r="J128" i="1"/>
  <c r="J69" i="1"/>
  <c r="J126" i="1" l="1"/>
  <c r="J125" i="1" s="1"/>
  <c r="D38" i="3" s="1"/>
  <c r="D37" i="3" s="1"/>
  <c r="D31" i="3" l="1"/>
  <c r="J82" i="1"/>
  <c r="J89" i="1"/>
  <c r="D30" i="3" s="1"/>
  <c r="D28" i="3" l="1"/>
  <c r="J67" i="1"/>
  <c r="J65" i="1" s="1"/>
  <c r="D26" i="3" s="1"/>
  <c r="J75" i="1"/>
  <c r="J74" i="1" s="1"/>
  <c r="J57" i="1"/>
  <c r="J56" i="1" s="1"/>
  <c r="J55" i="1" l="1"/>
  <c r="D24" i="3" s="1"/>
  <c r="I19" i="2"/>
  <c r="J14" i="1"/>
  <c r="J24" i="1"/>
  <c r="J17" i="1" s="1"/>
  <c r="J32" i="1"/>
  <c r="J36" i="1"/>
  <c r="J35" i="1" s="1"/>
  <c r="J61" i="1"/>
  <c r="J50" i="1"/>
  <c r="J49" i="1" s="1"/>
  <c r="J31" i="1" l="1"/>
  <c r="J30" i="1" s="1"/>
  <c r="D17" i="3" s="1"/>
  <c r="J13" i="1"/>
  <c r="J12" i="1" s="1"/>
  <c r="D13" i="3" s="1"/>
  <c r="J59" i="1"/>
  <c r="J34" i="1"/>
  <c r="D18" i="3" s="1"/>
  <c r="J16" i="1"/>
  <c r="J73" i="1"/>
  <c r="J48" i="1"/>
  <c r="J143" i="1"/>
  <c r="J142" i="1" s="1"/>
  <c r="J141" i="1" s="1"/>
  <c r="D39" i="3"/>
  <c r="J11" i="1" l="1"/>
  <c r="D25" i="3"/>
  <c r="J54" i="1"/>
  <c r="L18" i="2"/>
  <c r="D27" i="3"/>
  <c r="J47" i="1"/>
  <c r="D22" i="3"/>
  <c r="D21" i="3" s="1"/>
  <c r="D15" i="3"/>
  <c r="D35" i="3"/>
  <c r="D14" i="3"/>
  <c r="D23" i="3" l="1"/>
  <c r="D12" i="3"/>
  <c r="J10" i="1"/>
  <c r="J9" i="1" s="1"/>
  <c r="D33" i="3"/>
  <c r="D11" i="3" l="1"/>
</calcChain>
</file>

<file path=xl/sharedStrings.xml><?xml version="1.0" encoding="utf-8"?>
<sst xmlns="http://schemas.openxmlformats.org/spreadsheetml/2006/main" count="1913" uniqueCount="188">
  <si>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</si>
  <si>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</si>
  <si>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</si>
  <si>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</si>
  <si>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</si>
  <si>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</si>
  <si>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</si>
  <si>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</si>
  <si>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</si>
  <si>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</si>
  <si>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</si>
  <si>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</si>
  <si>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</si>
  <si>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</si>
  <si>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</si>
  <si>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</si>
  <si>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</si>
  <si>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</si>
  <si>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</si>
  <si>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</si>
  <si>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81003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</si>
  <si>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</si>
  <si>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</si>
  <si>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</si>
  <si>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</si>
  <si>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</si>
  <si>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</si>
  <si>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</si>
  <si>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</si>
  <si>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</si>
  <si>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</si>
  <si>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</si>
  <si>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</si>
  <si>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</si>
  <si>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</si>
  <si>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</si>
  <si>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</si>
  <si>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</si>
  <si>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</si>
  <si>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</si>
  <si>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</si>
  <si>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</si>
  <si>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</si>
  <si>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</si>
  <si>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</si>
  <si>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</si>
  <si>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</si>
  <si>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</si>
  <si>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</si>
  <si>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</si>
  <si>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</si>
  <si>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</si>
  <si>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</si>
  <si>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</si>
  <si>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</si>
  <si>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</si>
  <si>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</si>
  <si>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</si>
  <si>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</si>
  <si>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</si>
  <si>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</si>
  <si>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</si>
  <si>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</si>
  <si>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</si>
  <si>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</si>
  <si>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</si>
  <si>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</si>
  <si>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</si>
  <si>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</si>
  <si>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</si>
  <si>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</si>
  <si>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</si>
  <si>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</si>
  <si>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</si>
  <si>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</si>
  <si>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</si>
  <si>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</si>
  <si>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</si>
  <si>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</si>
  <si>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</si>
  <si>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</si>
  <si>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</si>
  <si>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</si>
  <si>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</si>
  <si>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</si>
  <si>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34003</t>
  </si>
  <si>
    <t>Мероприятия по землеустройству и землепользованию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</si>
  <si>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</si>
  <si>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</si>
  <si>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</si>
  <si>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</si>
  <si>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</si>
  <si>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</si>
  <si>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</si>
  <si>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</si>
  <si>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</si>
  <si>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</si>
  <si>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</si>
  <si>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</si>
  <si>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</si>
  <si>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</si>
  <si>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</si>
  <si>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</si>
  <si>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</si>
  <si>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</si>
  <si>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</si>
  <si>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</si>
  <si>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</si>
  <si>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Реализация полномочий Российской Федерации по обеспечению жильем отдельных категорий граждан, установленных Федеральными законами от 12 января 1995 №5-ФЗ "О ветеранах" и от 24 ноября 1995 года №181-ФЗ "О социальной защите инвалидов в Российской Федерации"</t>
  </si>
  <si>
    <t>Капитальные вложения в объекты недвижимого имущества государственной (муниципальной) собственности</t>
  </si>
  <si>
    <t>55135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</si>
  <si>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</si>
  <si>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</si>
  <si>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</si>
  <si>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</si>
  <si>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</si>
  <si>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</si>
  <si>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</si>
  <si>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</si>
  <si>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</si>
  <si>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</si>
  <si>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</si>
  <si>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</si>
  <si>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</si>
  <si>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</si>
  <si>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</si>
  <si>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</si>
  <si>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</si>
  <si>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</si>
  <si>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</si>
  <si>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</si>
  <si>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</si>
  <si>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Совет депутатов Кусинского городского поселения</t>
  </si>
  <si>
    <t>Сумма
2021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</si>
  <si>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</si>
  <si>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</si>
  <si>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</si>
  <si>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</si>
  <si>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Ведомственная программа "Развитие дорожного хозяйства Кусинского городского поселения"</t>
  </si>
  <si>
    <t>Муниципальная адресная программа "Модернизация системы уличного освещения на территории Кусинского городского поселения Кусинского муниципального района Челябинской области"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</si>
  <si>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</si>
  <si>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</si>
  <si>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</si>
  <si>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</si>
  <si>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</si>
  <si>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</si>
  <si>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</si>
  <si>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</si>
  <si>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</si>
  <si>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</si>
  <si>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</si>
  <si>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</si>
  <si>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</si>
  <si>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</si>
  <si>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</si>
  <si>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</si>
  <si>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99080</t>
  </si>
  <si>
    <t>Премии и иные поощрения на территории муниципального образования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</si>
  <si>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</si>
  <si>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ЮЛ201</t>
  </si>
  <si>
    <t>ЮЛ202</t>
  </si>
  <si>
    <t>Закупка товаров, работ и услуг для  государственных (муниципальных) нужд</t>
  </si>
  <si>
    <t>82002</t>
  </si>
  <si>
    <t>82003</t>
  </si>
  <si>
    <t>ЮЛ203</t>
  </si>
  <si>
    <t>ЮЛ204</t>
  </si>
  <si>
    <t>95491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</si>
  <si>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</si>
  <si>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</si>
  <si>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</si>
  <si>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</si>
  <si>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Ведомственная структура расходов
бюджета Кусинского городского поеселения на плановый период 2021 и 2022 годов</t>
  </si>
  <si>
    <t>Сумма
2022</t>
  </si>
  <si>
    <t>21100</t>
  </si>
  <si>
    <t>Председатель представительного органа муниципального образования</t>
  </si>
  <si>
    <t>Распределение бюджетных ассигнований по разделам и подразделам 
классификации расходов бюджетов на плановый период 2021 и 2022 годов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</si>
  <si>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
на плановый период 2021 и 2022 годов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</si>
  <si>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</si>
  <si>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38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</si>
  <si>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</si>
  <si>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</si>
  <si>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</si>
  <si>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</si>
  <si>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</si>
  <si>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</si>
  <si>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Приложение 6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30.12.2020 г  № 64
</t>
  </si>
  <si>
    <t xml:space="preserve"> Приложение 2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30.12.2020 г  № 64
</t>
  </si>
  <si>
    <t xml:space="preserve">Приложение 4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30.12.2020 г № 64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</si>
</sst>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0"/>
      <name val="Arial Cyr"/>
      <charset val="204"/>
    </font>
    <font>
      <sz val="22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name val="Arial Cyr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Arial Cyr"/>
      <charset val="204"/>
    </font>
    <font>
      <b/>
      <sz val="22"/>
      <name val="Arial Cyr"/>
      <charset val="204"/>
    </font>
    <font>
      <b/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Fill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/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center" readingOrder="1"/>
    </xf>
    <xf numFmtId="0" fontId="3" fillId="3" borderId="1" xfId="0" applyFont="1" applyFill="1" applyBorder="1" applyAlignment="1">
      <alignment horizontal="right" vertical="center" readingOrder="1"/>
    </xf>
    <xf numFmtId="4" fontId="3" fillId="3" borderId="1" xfId="0" applyNumberFormat="1" applyFont="1" applyFill="1" applyBorder="1" applyAlignment="1">
      <alignment horizontal="right" vertical="center" readingOrder="1"/>
    </xf>
    <xf numFmtId="0" fontId="1" fillId="3" borderId="0" xfId="0" applyFont="1" applyFill="1"/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0" fontId="11" fillId="3" borderId="0" xfId="0" applyFont="1" applyFill="1"/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readingOrder="1"/>
    </xf>
    <xf numFmtId="49" fontId="2" fillId="3" borderId="1" xfId="0" applyNumberFormat="1" applyFont="1" applyFill="1" applyBorder="1" applyAlignment="1">
      <alignment horizontal="right" vertical="center" wrapText="1" readingOrder="1"/>
    </xf>
    <xf numFmtId="4" fontId="2" fillId="3" borderId="1" xfId="0" applyNumberFormat="1" applyFont="1" applyFill="1" applyBorder="1" applyAlignment="1">
      <alignment horizontal="right" vertical="center" wrapText="1" readingOrder="1"/>
    </xf>
    <xf numFmtId="0" fontId="4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 vertical="top"/>
    </xf>
    <xf numFmtId="0" fontId="2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 wrapText="1"/>
    </xf>
    <xf numFmtId="4" fontId="1" fillId="3" borderId="0" xfId="0" applyNumberFormat="1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0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right" vertical="center" readingOrder="1"/>
    </xf>
    <xf numFmtId="49" fontId="15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left" vertical="top" wrapText="1"/>
    </xf>
    <xf numFmtId="0" fontId="17" fillId="3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wrapText="1"/>
    </xf>
    <xf numFmtId="0" fontId="17" fillId="3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right" vertical="top"/>
    </xf>
    <xf numFmtId="49" fontId="16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right" vertical="center" wrapText="1" readingOrder="1"/>
    </xf>
    <xf numFmtId="0" fontId="18" fillId="3" borderId="0" xfId="0" applyFont="1" applyFill="1"/>
    <xf numFmtId="49" fontId="16" fillId="3" borderId="1" xfId="0" applyNumberFormat="1" applyFont="1" applyFill="1" applyBorder="1" applyAlignment="1">
      <alignment horizontal="right" vertical="center" wrapText="1" readingOrder="1"/>
    </xf>
    <xf numFmtId="49" fontId="16" fillId="3" borderId="1" xfId="0" applyNumberFormat="1" applyFont="1" applyFill="1" applyBorder="1" applyAlignment="1" applyProtection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 readingOrder="1"/>
    </xf>
    <xf numFmtId="49" fontId="15" fillId="3" borderId="1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/>
    <xf numFmtId="0" fontId="1" fillId="0" borderId="0" xfId="0" applyFont="1" applyFill="1" applyBorder="1"/>
    <xf numFmtId="49" fontId="3" fillId="3" borderId="1" xfId="0" applyNumberFormat="1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readingOrder="1"/>
    </xf>
    <xf numFmtId="49" fontId="2" fillId="2" borderId="1" xfId="0" applyNumberFormat="1" applyFont="1" applyFill="1" applyBorder="1" applyAlignment="1">
      <alignment horizontal="justify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right" vertical="center"/>
    </xf>
    <xf numFmtId="49" fontId="20" fillId="3" borderId="3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vertical="center" readingOrder="1"/>
    </xf>
    <xf numFmtId="2" fontId="16" fillId="3" borderId="1" xfId="0" applyNumberFormat="1" applyFont="1" applyFill="1" applyBorder="1" applyAlignment="1">
      <alignment horizontal="right" vertical="center" wrapText="1" readingOrder="1"/>
    </xf>
    <xf numFmtId="49" fontId="21" fillId="4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right" vertical="top" wrapText="1"/>
    </xf>
    <xf numFmtId="49" fontId="16" fillId="2" borderId="1" xfId="0" applyNumberFormat="1" applyFont="1" applyFill="1" applyBorder="1" applyAlignment="1">
      <alignment horizontal="right"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right" vertical="top" readingOrder="1"/>
    </xf>
    <xf numFmtId="49" fontId="16" fillId="3" borderId="1" xfId="0" applyNumberFormat="1" applyFont="1" applyFill="1" applyBorder="1" applyAlignment="1">
      <alignment horizontal="right" vertical="top" readingOrder="1"/>
    </xf>
    <xf numFmtId="0" fontId="17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readingOrder="1"/>
    </xf>
    <xf numFmtId="0" fontId="3" fillId="3" borderId="1" xfId="0" applyFont="1" applyFill="1" applyBorder="1" applyAlignment="1">
      <alignment horizontal="center" vertical="center" textRotation="90" wrapText="1" readingOrder="1"/>
    </xf>
    <xf numFmtId="0" fontId="4" fillId="3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view="pageBreakPreview" topLeftCell="A100" zoomScale="62" zoomScaleNormal="85" zoomScaleSheetLayoutView="62" workbookViewId="0">
      <selection activeCell="A103" sqref="A103:K103"/>
    </sheetView>
  </sheetViews>
  <sheetFormatPr defaultColWidth="9.109375" defaultRowHeight="13.2" x14ac:dyDescent="0.25"/>
  <cols>
    <col min="1" max="1" width="91.6640625" style="30" customWidth="1"/>
    <col min="2" max="2" width="8.33203125" style="29" customWidth="1"/>
    <col min="3" max="3" width="8" style="29" customWidth="1"/>
    <col min="4" max="4" width="7.6640625" style="29" customWidth="1"/>
    <col min="5" max="5" width="10.5546875" style="29" customWidth="1"/>
    <col min="6" max="8" width="9.88671875" style="29" customWidth="1"/>
    <col min="9" max="10" width="25.33203125" style="29" customWidth="1"/>
    <col min="11" max="11" width="9.109375" style="27"/>
    <col min="12" max="12" width="29.5546875" style="27" bestFit="1" customWidth="1"/>
    <col min="13" max="16384" width="9.109375" style="27"/>
  </cols>
  <sheetData>
    <row r="1" spans="1:10" ht="222.75" customHeight="1" x14ac:dyDescent="0.25">
      <c r="A1" s="142" t="s">
        <v>186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3.5" customHeight="1" x14ac:dyDescent="0.25">
      <c r="A2" s="57"/>
      <c r="B2" s="53"/>
      <c r="C2" s="53"/>
      <c r="D2" s="53"/>
      <c r="E2" s="53"/>
      <c r="F2" s="53"/>
      <c r="G2" s="53"/>
      <c r="H2" s="53"/>
      <c r="I2" s="53"/>
      <c r="J2" s="53"/>
    </row>
    <row r="3" spans="1:10" ht="138.75" customHeight="1" x14ac:dyDescent="0.25">
      <c r="A3" s="143" t="s">
        <v>176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5" customHeight="1" x14ac:dyDescent="0.25">
      <c r="A4" s="28"/>
    </row>
    <row r="5" spans="1:10" ht="29.25" customHeight="1" x14ac:dyDescent="0.4">
      <c r="I5" s="54"/>
      <c r="J5" s="54" t="s">
        <v>78</v>
      </c>
    </row>
    <row r="6" spans="1:10" ht="26.25" customHeight="1" x14ac:dyDescent="0.25">
      <c r="A6" s="145" t="s">
        <v>71</v>
      </c>
      <c r="B6" s="145" t="s">
        <v>75</v>
      </c>
      <c r="C6" s="145"/>
      <c r="D6" s="145"/>
      <c r="E6" s="145"/>
      <c r="F6" s="145"/>
      <c r="G6" s="145"/>
      <c r="H6" s="145"/>
      <c r="I6" s="141" t="s">
        <v>133</v>
      </c>
      <c r="J6" s="141" t="s">
        <v>172</v>
      </c>
    </row>
    <row r="7" spans="1:10" ht="26.25" customHeight="1" x14ac:dyDescent="0.25">
      <c r="A7" s="145"/>
      <c r="B7" s="146" t="s">
        <v>67</v>
      </c>
      <c r="C7" s="146"/>
      <c r="D7" s="146"/>
      <c r="E7" s="146"/>
      <c r="F7" s="144" t="s">
        <v>66</v>
      </c>
      <c r="G7" s="144" t="s">
        <v>69</v>
      </c>
      <c r="H7" s="144" t="s">
        <v>68</v>
      </c>
      <c r="I7" s="141"/>
      <c r="J7" s="141"/>
    </row>
    <row r="8" spans="1:10" ht="140.25" customHeight="1" x14ac:dyDescent="0.25">
      <c r="A8" s="145"/>
      <c r="B8" s="59" t="s">
        <v>65</v>
      </c>
      <c r="C8" s="59" t="s">
        <v>64</v>
      </c>
      <c r="D8" s="59" t="s">
        <v>63</v>
      </c>
      <c r="E8" s="59" t="s">
        <v>62</v>
      </c>
      <c r="F8" s="144"/>
      <c r="G8" s="144"/>
      <c r="H8" s="144"/>
      <c r="I8" s="141"/>
      <c r="J8" s="141"/>
    </row>
    <row r="9" spans="1:10" s="37" customFormat="1" ht="27.6" x14ac:dyDescent="0.45">
      <c r="A9" s="33" t="s">
        <v>61</v>
      </c>
      <c r="B9" s="35"/>
      <c r="C9" s="35"/>
      <c r="D9" s="35"/>
      <c r="E9" s="35"/>
      <c r="F9" s="35"/>
      <c r="G9" s="35"/>
      <c r="H9" s="35"/>
      <c r="I9" s="41">
        <f>I14+I18+I23+I30+I33+I36+I41+I52+I55+I10</f>
        <v>39954350</v>
      </c>
      <c r="J9" s="41">
        <f>J14+J18+J23+J30+J33+J36+J41+J52+J55</f>
        <v>39677050</v>
      </c>
    </row>
    <row r="10" spans="1:10" s="37" customFormat="1" ht="34.799999999999997" x14ac:dyDescent="0.45">
      <c r="A10" s="136" t="s">
        <v>179</v>
      </c>
      <c r="B10" s="130" t="s">
        <v>180</v>
      </c>
      <c r="C10" s="130" t="s">
        <v>2</v>
      </c>
      <c r="D10" s="130" t="s">
        <v>7</v>
      </c>
      <c r="E10" s="130" t="s">
        <v>6</v>
      </c>
      <c r="F10" s="130" t="s">
        <v>5</v>
      </c>
      <c r="G10" s="137" t="s">
        <v>7</v>
      </c>
      <c r="H10" s="137" t="s">
        <v>7</v>
      </c>
      <c r="I10" s="41">
        <f t="shared" ref="I10:J12" si="0">I11</f>
        <v>1000</v>
      </c>
      <c r="J10" s="41">
        <f t="shared" si="0"/>
        <v>0</v>
      </c>
    </row>
    <row r="11" spans="1:10" s="37" customFormat="1" ht="27.6" x14ac:dyDescent="0.45">
      <c r="A11" s="129" t="s">
        <v>181</v>
      </c>
      <c r="B11" s="131" t="s">
        <v>180</v>
      </c>
      <c r="C11" s="131" t="s">
        <v>2</v>
      </c>
      <c r="D11" s="131" t="s">
        <v>182</v>
      </c>
      <c r="E11" s="131" t="s">
        <v>6</v>
      </c>
      <c r="F11" s="131" t="s">
        <v>5</v>
      </c>
      <c r="G11" s="138" t="s">
        <v>7</v>
      </c>
      <c r="H11" s="138" t="s">
        <v>7</v>
      </c>
      <c r="I11" s="46">
        <f t="shared" si="0"/>
        <v>1000</v>
      </c>
      <c r="J11" s="46">
        <f t="shared" si="0"/>
        <v>0</v>
      </c>
    </row>
    <row r="12" spans="1:10" s="37" customFormat="1" ht="27.6" x14ac:dyDescent="0.45">
      <c r="A12" s="97" t="s">
        <v>183</v>
      </c>
      <c r="B12" s="131" t="s">
        <v>180</v>
      </c>
      <c r="C12" s="131" t="s">
        <v>2</v>
      </c>
      <c r="D12" s="131" t="s">
        <v>182</v>
      </c>
      <c r="E12" s="131" t="s">
        <v>184</v>
      </c>
      <c r="F12" s="131" t="s">
        <v>5</v>
      </c>
      <c r="G12" s="138" t="s">
        <v>7</v>
      </c>
      <c r="H12" s="138" t="s">
        <v>7</v>
      </c>
      <c r="I12" s="46">
        <f t="shared" si="0"/>
        <v>1000</v>
      </c>
      <c r="J12" s="46">
        <f t="shared" si="0"/>
        <v>0</v>
      </c>
    </row>
    <row r="13" spans="1:10" s="37" customFormat="1" ht="27.6" x14ac:dyDescent="0.45">
      <c r="A13" s="98" t="s">
        <v>47</v>
      </c>
      <c r="B13" s="131" t="s">
        <v>180</v>
      </c>
      <c r="C13" s="131" t="s">
        <v>2</v>
      </c>
      <c r="D13" s="131" t="s">
        <v>182</v>
      </c>
      <c r="E13" s="131" t="s">
        <v>184</v>
      </c>
      <c r="F13" s="131" t="s">
        <v>46</v>
      </c>
      <c r="G13" s="138" t="s">
        <v>3</v>
      </c>
      <c r="H13" s="138" t="s">
        <v>35</v>
      </c>
      <c r="I13" s="46">
        <f>'Приложение 4'!J97</f>
        <v>1000</v>
      </c>
      <c r="J13" s="46">
        <f>'Приложение 4'!K97</f>
        <v>0</v>
      </c>
    </row>
    <row r="14" spans="1:10" s="37" customFormat="1" ht="34.799999999999997" x14ac:dyDescent="0.45">
      <c r="A14" s="123" t="s">
        <v>177</v>
      </c>
      <c r="B14" s="117" t="s">
        <v>178</v>
      </c>
      <c r="C14" s="117" t="s">
        <v>2</v>
      </c>
      <c r="D14" s="117" t="s">
        <v>7</v>
      </c>
      <c r="E14" s="117" t="s">
        <v>6</v>
      </c>
      <c r="F14" s="117" t="s">
        <v>5</v>
      </c>
      <c r="G14" s="117" t="s">
        <v>7</v>
      </c>
      <c r="H14" s="117" t="s">
        <v>7</v>
      </c>
      <c r="I14" s="41">
        <f>I15</f>
        <v>943400</v>
      </c>
      <c r="J14" s="41">
        <f>J15</f>
        <v>990700</v>
      </c>
    </row>
    <row r="15" spans="1:10" s="37" customFormat="1" ht="36" x14ac:dyDescent="0.45">
      <c r="A15" s="91" t="s">
        <v>50</v>
      </c>
      <c r="B15" s="118" t="s">
        <v>178</v>
      </c>
      <c r="C15" s="118" t="s">
        <v>2</v>
      </c>
      <c r="D15" s="118" t="s">
        <v>7</v>
      </c>
      <c r="E15" s="118" t="s">
        <v>49</v>
      </c>
      <c r="F15" s="118" t="s">
        <v>5</v>
      </c>
      <c r="G15" s="118" t="s">
        <v>7</v>
      </c>
      <c r="H15" s="118" t="s">
        <v>7</v>
      </c>
      <c r="I15" s="105">
        <f>I16+I17</f>
        <v>943400</v>
      </c>
      <c r="J15" s="105">
        <f>J16+J17</f>
        <v>990700</v>
      </c>
    </row>
    <row r="16" spans="1:10" s="37" customFormat="1" ht="54" x14ac:dyDescent="0.45">
      <c r="A16" s="91" t="s">
        <v>14</v>
      </c>
      <c r="B16" s="118" t="s">
        <v>178</v>
      </c>
      <c r="C16" s="118" t="s">
        <v>2</v>
      </c>
      <c r="D16" s="118" t="s">
        <v>7</v>
      </c>
      <c r="E16" s="118" t="s">
        <v>49</v>
      </c>
      <c r="F16" s="118" t="s">
        <v>13</v>
      </c>
      <c r="G16" s="118" t="s">
        <v>17</v>
      </c>
      <c r="H16" s="118" t="s">
        <v>35</v>
      </c>
      <c r="I16" s="105">
        <f>'Приложение 4'!J45</f>
        <v>874900</v>
      </c>
      <c r="J16" s="105">
        <f>'Приложение 4'!K45</f>
        <v>922200</v>
      </c>
    </row>
    <row r="17" spans="1:12" s="37" customFormat="1" ht="27.6" x14ac:dyDescent="0.45">
      <c r="A17" s="91" t="s">
        <v>151</v>
      </c>
      <c r="B17" s="118" t="s">
        <v>178</v>
      </c>
      <c r="C17" s="118" t="s">
        <v>2</v>
      </c>
      <c r="D17" s="118" t="s">
        <v>7</v>
      </c>
      <c r="E17" s="118" t="s">
        <v>49</v>
      </c>
      <c r="F17" s="118" t="s">
        <v>0</v>
      </c>
      <c r="G17" s="118" t="s">
        <v>17</v>
      </c>
      <c r="H17" s="118" t="s">
        <v>35</v>
      </c>
      <c r="I17" s="105">
        <f>'Приложение 4'!J46</f>
        <v>68500</v>
      </c>
      <c r="J17" s="105">
        <f>'Приложение 4'!K46</f>
        <v>68500</v>
      </c>
    </row>
    <row r="18" spans="1:12" s="37" customFormat="1" ht="34.799999999999997" x14ac:dyDescent="0.45">
      <c r="A18" s="86" t="s">
        <v>134</v>
      </c>
      <c r="B18" s="88" t="s">
        <v>79</v>
      </c>
      <c r="C18" s="88" t="s">
        <v>2</v>
      </c>
      <c r="D18" s="88" t="s">
        <v>7</v>
      </c>
      <c r="E18" s="88" t="s">
        <v>6</v>
      </c>
      <c r="F18" s="88" t="s">
        <v>5</v>
      </c>
      <c r="G18" s="88" t="s">
        <v>7</v>
      </c>
      <c r="H18" s="88" t="s">
        <v>7</v>
      </c>
      <c r="I18" s="113">
        <f>I20+I22</f>
        <v>570000</v>
      </c>
      <c r="J18" s="113">
        <f>J20+J22</f>
        <v>570000</v>
      </c>
      <c r="K18" s="106"/>
      <c r="L18" s="80">
        <f>I18+I23+I30+I33</f>
        <v>13772200</v>
      </c>
    </row>
    <row r="19" spans="1:12" s="37" customFormat="1" ht="36" x14ac:dyDescent="0.45">
      <c r="A19" s="108" t="s">
        <v>155</v>
      </c>
      <c r="B19" s="107" t="s">
        <v>79</v>
      </c>
      <c r="C19" s="107" t="s">
        <v>2</v>
      </c>
      <c r="D19" s="107" t="s">
        <v>7</v>
      </c>
      <c r="E19" s="107" t="s">
        <v>39</v>
      </c>
      <c r="F19" s="107" t="s">
        <v>5</v>
      </c>
      <c r="G19" s="107" t="s">
        <v>7</v>
      </c>
      <c r="H19" s="107" t="s">
        <v>7</v>
      </c>
      <c r="I19" s="105">
        <f>I20</f>
        <v>500000</v>
      </c>
      <c r="J19" s="105">
        <f>J20</f>
        <v>500000</v>
      </c>
      <c r="K19" s="106"/>
    </row>
    <row r="20" spans="1:12" s="37" customFormat="1" ht="27.6" x14ac:dyDescent="0.45">
      <c r="A20" s="94" t="s">
        <v>151</v>
      </c>
      <c r="B20" s="107" t="s">
        <v>79</v>
      </c>
      <c r="C20" s="107" t="s">
        <v>2</v>
      </c>
      <c r="D20" s="107" t="s">
        <v>7</v>
      </c>
      <c r="E20" s="107" t="s">
        <v>39</v>
      </c>
      <c r="F20" s="107" t="s">
        <v>0</v>
      </c>
      <c r="G20" s="107" t="s">
        <v>1</v>
      </c>
      <c r="H20" s="107" t="s">
        <v>38</v>
      </c>
      <c r="I20" s="105">
        <f>'Приложение 4'!J37</f>
        <v>500000</v>
      </c>
      <c r="J20" s="105">
        <f>'Приложение 4'!K37</f>
        <v>500000</v>
      </c>
      <c r="K20" s="106"/>
    </row>
    <row r="21" spans="1:12" s="37" customFormat="1" ht="27.6" x14ac:dyDescent="0.45">
      <c r="A21" s="98" t="s">
        <v>86</v>
      </c>
      <c r="B21" s="107" t="s">
        <v>79</v>
      </c>
      <c r="C21" s="107" t="s">
        <v>2</v>
      </c>
      <c r="D21" s="107" t="s">
        <v>7</v>
      </c>
      <c r="E21" s="107" t="s">
        <v>85</v>
      </c>
      <c r="F21" s="107" t="s">
        <v>5</v>
      </c>
      <c r="G21" s="107" t="s">
        <v>7</v>
      </c>
      <c r="H21" s="107" t="s">
        <v>7</v>
      </c>
      <c r="I21" s="105">
        <f>I22</f>
        <v>70000</v>
      </c>
      <c r="J21" s="105">
        <f>J22</f>
        <v>70000</v>
      </c>
      <c r="K21" s="106"/>
    </row>
    <row r="22" spans="1:12" s="37" customFormat="1" ht="27.6" x14ac:dyDescent="0.45">
      <c r="A22" s="94" t="s">
        <v>151</v>
      </c>
      <c r="B22" s="107" t="s">
        <v>79</v>
      </c>
      <c r="C22" s="107" t="s">
        <v>2</v>
      </c>
      <c r="D22" s="107" t="s">
        <v>7</v>
      </c>
      <c r="E22" s="107" t="s">
        <v>85</v>
      </c>
      <c r="F22" s="107" t="s">
        <v>0</v>
      </c>
      <c r="G22" s="107" t="s">
        <v>12</v>
      </c>
      <c r="H22" s="107" t="s">
        <v>48</v>
      </c>
      <c r="I22" s="105">
        <f>'Приложение 4'!J76</f>
        <v>70000</v>
      </c>
      <c r="J22" s="105">
        <f>'Приложение 4'!K76</f>
        <v>70000</v>
      </c>
      <c r="K22" s="106"/>
    </row>
    <row r="23" spans="1:12" s="37" customFormat="1" ht="49.5" customHeight="1" x14ac:dyDescent="0.45">
      <c r="A23" s="120" t="s">
        <v>138</v>
      </c>
      <c r="B23" s="114" t="s">
        <v>87</v>
      </c>
      <c r="C23" s="114" t="s">
        <v>2</v>
      </c>
      <c r="D23" s="114" t="s">
        <v>7</v>
      </c>
      <c r="E23" s="114" t="s">
        <v>6</v>
      </c>
      <c r="F23" s="114" t="s">
        <v>5</v>
      </c>
      <c r="G23" s="114" t="s">
        <v>7</v>
      </c>
      <c r="H23" s="114" t="s">
        <v>7</v>
      </c>
      <c r="I23" s="113">
        <f>I25+I27+I29</f>
        <v>6963000</v>
      </c>
      <c r="J23" s="113">
        <f>J25+J27+J29</f>
        <v>7466900</v>
      </c>
      <c r="K23" s="106"/>
    </row>
    <row r="24" spans="1:12" s="37" customFormat="1" ht="36" x14ac:dyDescent="0.45">
      <c r="A24" s="97" t="s">
        <v>88</v>
      </c>
      <c r="B24" s="107" t="s">
        <v>87</v>
      </c>
      <c r="C24" s="107" t="s">
        <v>2</v>
      </c>
      <c r="D24" s="107" t="s">
        <v>7</v>
      </c>
      <c r="E24" s="107" t="s">
        <v>23</v>
      </c>
      <c r="F24" s="107" t="s">
        <v>5</v>
      </c>
      <c r="G24" s="107" t="s">
        <v>7</v>
      </c>
      <c r="H24" s="107" t="s">
        <v>7</v>
      </c>
      <c r="I24" s="105">
        <f>I25</f>
        <v>4547300</v>
      </c>
      <c r="J24" s="105">
        <f>J25</f>
        <v>5796900</v>
      </c>
      <c r="K24" s="106"/>
    </row>
    <row r="25" spans="1:12" s="37" customFormat="1" ht="27.6" x14ac:dyDescent="0.45">
      <c r="A25" s="98" t="s">
        <v>151</v>
      </c>
      <c r="B25" s="107" t="s">
        <v>87</v>
      </c>
      <c r="C25" s="107" t="s">
        <v>2</v>
      </c>
      <c r="D25" s="107" t="s">
        <v>7</v>
      </c>
      <c r="E25" s="107" t="s">
        <v>23</v>
      </c>
      <c r="F25" s="107" t="s">
        <v>0</v>
      </c>
      <c r="G25" s="107" t="s">
        <v>12</v>
      </c>
      <c r="H25" s="107" t="s">
        <v>21</v>
      </c>
      <c r="I25" s="105">
        <f>'Приложение 4'!J68</f>
        <v>4547300</v>
      </c>
      <c r="J25" s="105">
        <f>'Приложение 4'!K68</f>
        <v>5796900</v>
      </c>
      <c r="K25" s="106"/>
    </row>
    <row r="26" spans="1:12" s="37" customFormat="1" ht="36" x14ac:dyDescent="0.45">
      <c r="A26" s="98" t="s">
        <v>89</v>
      </c>
      <c r="B26" s="107" t="s">
        <v>87</v>
      </c>
      <c r="C26" s="107" t="s">
        <v>2</v>
      </c>
      <c r="D26" s="107" t="s">
        <v>7</v>
      </c>
      <c r="E26" s="107" t="s">
        <v>23</v>
      </c>
      <c r="F26" s="107" t="s">
        <v>5</v>
      </c>
      <c r="G26" s="107" t="s">
        <v>7</v>
      </c>
      <c r="H26" s="107" t="s">
        <v>7</v>
      </c>
      <c r="I26" s="105">
        <f>I27</f>
        <v>1565700</v>
      </c>
      <c r="J26" s="105">
        <f>J27</f>
        <v>820000</v>
      </c>
      <c r="K26" s="106"/>
    </row>
    <row r="27" spans="1:12" s="37" customFormat="1" ht="27.6" x14ac:dyDescent="0.45">
      <c r="A27" s="98" t="s">
        <v>151</v>
      </c>
      <c r="B27" s="107" t="s">
        <v>87</v>
      </c>
      <c r="C27" s="107" t="s">
        <v>2</v>
      </c>
      <c r="D27" s="107" t="s">
        <v>7</v>
      </c>
      <c r="E27" s="107" t="s">
        <v>23</v>
      </c>
      <c r="F27" s="107" t="s">
        <v>0</v>
      </c>
      <c r="G27" s="107" t="s">
        <v>12</v>
      </c>
      <c r="H27" s="107" t="s">
        <v>21</v>
      </c>
      <c r="I27" s="105">
        <f>'Приложение 4'!J70</f>
        <v>1565700</v>
      </c>
      <c r="J27" s="105">
        <f>'Приложение 4'!K70</f>
        <v>820000</v>
      </c>
      <c r="K27" s="106"/>
    </row>
    <row r="28" spans="1:12" s="37" customFormat="1" ht="36" x14ac:dyDescent="0.45">
      <c r="A28" s="98" t="s">
        <v>170</v>
      </c>
      <c r="B28" s="107" t="s">
        <v>87</v>
      </c>
      <c r="C28" s="107" t="s">
        <v>2</v>
      </c>
      <c r="D28" s="107" t="s">
        <v>7</v>
      </c>
      <c r="E28" s="107" t="s">
        <v>20</v>
      </c>
      <c r="F28" s="107" t="s">
        <v>5</v>
      </c>
      <c r="G28" s="107" t="s">
        <v>7</v>
      </c>
      <c r="H28" s="107" t="s">
        <v>7</v>
      </c>
      <c r="I28" s="105">
        <f>I29</f>
        <v>850000</v>
      </c>
      <c r="J28" s="105">
        <f>J29</f>
        <v>850000</v>
      </c>
      <c r="K28" s="106"/>
    </row>
    <row r="29" spans="1:12" s="37" customFormat="1" ht="27.6" x14ac:dyDescent="0.45">
      <c r="A29" s="98" t="s">
        <v>151</v>
      </c>
      <c r="B29" s="107" t="s">
        <v>87</v>
      </c>
      <c r="C29" s="107" t="s">
        <v>2</v>
      </c>
      <c r="D29" s="107" t="s">
        <v>7</v>
      </c>
      <c r="E29" s="107" t="s">
        <v>20</v>
      </c>
      <c r="F29" s="107" t="s">
        <v>0</v>
      </c>
      <c r="G29" s="107" t="s">
        <v>12</v>
      </c>
      <c r="H29" s="107" t="s">
        <v>21</v>
      </c>
      <c r="I29" s="105">
        <f>'Приложение 4'!J72</f>
        <v>850000</v>
      </c>
      <c r="J29" s="105">
        <f>'Приложение 4'!K72</f>
        <v>850000</v>
      </c>
      <c r="K29" s="106"/>
    </row>
    <row r="30" spans="1:12" s="37" customFormat="1" ht="66.75" customHeight="1" x14ac:dyDescent="0.45">
      <c r="A30" s="124" t="s">
        <v>139</v>
      </c>
      <c r="B30" s="114" t="s">
        <v>99</v>
      </c>
      <c r="C30" s="114" t="s">
        <v>2</v>
      </c>
      <c r="D30" s="114" t="s">
        <v>7</v>
      </c>
      <c r="E30" s="114" t="s">
        <v>6</v>
      </c>
      <c r="F30" s="114" t="s">
        <v>5</v>
      </c>
      <c r="G30" s="114" t="s">
        <v>7</v>
      </c>
      <c r="H30" s="114" t="s">
        <v>7</v>
      </c>
      <c r="I30" s="113">
        <f>I31</f>
        <v>4200200</v>
      </c>
      <c r="J30" s="113">
        <f>J31</f>
        <v>3600000</v>
      </c>
      <c r="K30" s="106"/>
    </row>
    <row r="31" spans="1:12" s="37" customFormat="1" ht="27.6" x14ac:dyDescent="0.45">
      <c r="A31" s="97" t="s">
        <v>100</v>
      </c>
      <c r="B31" s="107" t="s">
        <v>99</v>
      </c>
      <c r="C31" s="107" t="s">
        <v>2</v>
      </c>
      <c r="D31" s="107" t="s">
        <v>7</v>
      </c>
      <c r="E31" s="107" t="s">
        <v>101</v>
      </c>
      <c r="F31" s="107" t="s">
        <v>5</v>
      </c>
      <c r="G31" s="107" t="s">
        <v>7</v>
      </c>
      <c r="H31" s="107" t="s">
        <v>7</v>
      </c>
      <c r="I31" s="105">
        <f t="shared" ref="I31:J31" si="1">I32</f>
        <v>4200200</v>
      </c>
      <c r="J31" s="105">
        <f t="shared" si="1"/>
        <v>3600000</v>
      </c>
      <c r="K31" s="106"/>
    </row>
    <row r="32" spans="1:12" s="37" customFormat="1" ht="36" x14ac:dyDescent="0.45">
      <c r="A32" s="98" t="s">
        <v>22</v>
      </c>
      <c r="B32" s="90" t="s">
        <v>99</v>
      </c>
      <c r="C32" s="90" t="s">
        <v>2</v>
      </c>
      <c r="D32" s="90" t="s">
        <v>7</v>
      </c>
      <c r="E32" s="90" t="s">
        <v>101</v>
      </c>
      <c r="F32" s="90" t="s">
        <v>0</v>
      </c>
      <c r="G32" s="90" t="s">
        <v>3</v>
      </c>
      <c r="H32" s="90" t="s">
        <v>35</v>
      </c>
      <c r="I32" s="105">
        <f>'Приложение 4'!J100</f>
        <v>4200200</v>
      </c>
      <c r="J32" s="105">
        <f>'Приложение 4'!K100</f>
        <v>3600000</v>
      </c>
      <c r="K32" s="106"/>
    </row>
    <row r="33" spans="1:11" s="37" customFormat="1" ht="34.799999999999997" x14ac:dyDescent="0.45">
      <c r="A33" s="125" t="s">
        <v>137</v>
      </c>
      <c r="B33" s="88" t="s">
        <v>102</v>
      </c>
      <c r="C33" s="88" t="s">
        <v>2</v>
      </c>
      <c r="D33" s="88" t="s">
        <v>7</v>
      </c>
      <c r="E33" s="88" t="s">
        <v>6</v>
      </c>
      <c r="F33" s="88" t="s">
        <v>5</v>
      </c>
      <c r="G33" s="88" t="s">
        <v>7</v>
      </c>
      <c r="H33" s="88" t="s">
        <v>7</v>
      </c>
      <c r="I33" s="113">
        <f>I34</f>
        <v>2039000</v>
      </c>
      <c r="J33" s="113">
        <f>J34</f>
        <v>1990000</v>
      </c>
      <c r="K33" s="106"/>
    </row>
    <row r="34" spans="1:11" s="37" customFormat="1" ht="27.6" x14ac:dyDescent="0.45">
      <c r="A34" s="109" t="s">
        <v>103</v>
      </c>
      <c r="B34" s="90" t="s">
        <v>102</v>
      </c>
      <c r="C34" s="90" t="s">
        <v>2</v>
      </c>
      <c r="D34" s="90" t="s">
        <v>7</v>
      </c>
      <c r="E34" s="90" t="s">
        <v>104</v>
      </c>
      <c r="F34" s="90" t="s">
        <v>5</v>
      </c>
      <c r="G34" s="90" t="s">
        <v>7</v>
      </c>
      <c r="H34" s="90" t="s">
        <v>7</v>
      </c>
      <c r="I34" s="105">
        <f t="shared" ref="I34:J34" si="2">I35</f>
        <v>2039000</v>
      </c>
      <c r="J34" s="105">
        <f t="shared" si="2"/>
        <v>1990000</v>
      </c>
      <c r="K34" s="106"/>
    </row>
    <row r="35" spans="1:11" s="37" customFormat="1" ht="36" x14ac:dyDescent="0.45">
      <c r="A35" s="109" t="s">
        <v>22</v>
      </c>
      <c r="B35" s="90" t="s">
        <v>102</v>
      </c>
      <c r="C35" s="90" t="s">
        <v>2</v>
      </c>
      <c r="D35" s="90" t="s">
        <v>7</v>
      </c>
      <c r="E35" s="90" t="s">
        <v>104</v>
      </c>
      <c r="F35" s="90" t="s">
        <v>0</v>
      </c>
      <c r="G35" s="90" t="s">
        <v>3</v>
      </c>
      <c r="H35" s="90" t="s">
        <v>35</v>
      </c>
      <c r="I35" s="105">
        <f>'Приложение 4'!J103</f>
        <v>2039000</v>
      </c>
      <c r="J35" s="105">
        <f>'Приложение 4'!K103</f>
        <v>1990000</v>
      </c>
      <c r="K35" s="106"/>
    </row>
    <row r="36" spans="1:11" s="37" customFormat="1" ht="34.799999999999997" x14ac:dyDescent="0.45">
      <c r="A36" s="86" t="s">
        <v>142</v>
      </c>
      <c r="B36" s="88" t="s">
        <v>143</v>
      </c>
      <c r="C36" s="88" t="s">
        <v>2</v>
      </c>
      <c r="D36" s="88" t="s">
        <v>7</v>
      </c>
      <c r="E36" s="88" t="s">
        <v>6</v>
      </c>
      <c r="F36" s="88" t="s">
        <v>5</v>
      </c>
      <c r="G36" s="88" t="s">
        <v>7</v>
      </c>
      <c r="H36" s="88" t="s">
        <v>7</v>
      </c>
      <c r="I36" s="113">
        <f>I38+I40</f>
        <v>1450000</v>
      </c>
      <c r="J36" s="113">
        <f>J38+J40</f>
        <v>1550000</v>
      </c>
      <c r="K36" s="106"/>
    </row>
    <row r="37" spans="1:11" s="37" customFormat="1" ht="65.25" customHeight="1" x14ac:dyDescent="0.45">
      <c r="A37" s="93" t="s">
        <v>140</v>
      </c>
      <c r="B37" s="90" t="s">
        <v>143</v>
      </c>
      <c r="C37" s="90" t="s">
        <v>2</v>
      </c>
      <c r="D37" s="90" t="s">
        <v>7</v>
      </c>
      <c r="E37" s="90" t="s">
        <v>159</v>
      </c>
      <c r="F37" s="90" t="s">
        <v>5</v>
      </c>
      <c r="G37" s="90" t="s">
        <v>7</v>
      </c>
      <c r="H37" s="90" t="s">
        <v>7</v>
      </c>
      <c r="I37" s="105">
        <f>I38</f>
        <v>1300000</v>
      </c>
      <c r="J37" s="105">
        <f>J38</f>
        <v>1400000</v>
      </c>
      <c r="K37" s="106"/>
    </row>
    <row r="38" spans="1:11" s="37" customFormat="1" ht="27.6" x14ac:dyDescent="0.45">
      <c r="A38" s="93" t="s">
        <v>11</v>
      </c>
      <c r="B38" s="90" t="s">
        <v>143</v>
      </c>
      <c r="C38" s="90" t="s">
        <v>2</v>
      </c>
      <c r="D38" s="90" t="s">
        <v>7</v>
      </c>
      <c r="E38" s="90" t="s">
        <v>159</v>
      </c>
      <c r="F38" s="90" t="s">
        <v>9</v>
      </c>
      <c r="G38" s="90" t="s">
        <v>12</v>
      </c>
      <c r="H38" s="90" t="s">
        <v>25</v>
      </c>
      <c r="I38" s="105">
        <f>'Приложение 4'!J62</f>
        <v>1300000</v>
      </c>
      <c r="J38" s="105">
        <f>'Приложение 4'!K62</f>
        <v>1400000</v>
      </c>
      <c r="K38" s="106"/>
    </row>
    <row r="39" spans="1:11" s="37" customFormat="1" ht="72" x14ac:dyDescent="0.45">
      <c r="A39" s="93" t="s">
        <v>158</v>
      </c>
      <c r="B39" s="90" t="s">
        <v>143</v>
      </c>
      <c r="C39" s="90" t="s">
        <v>2</v>
      </c>
      <c r="D39" s="90" t="s">
        <v>7</v>
      </c>
      <c r="E39" s="90" t="s">
        <v>160</v>
      </c>
      <c r="F39" s="90" t="s">
        <v>5</v>
      </c>
      <c r="G39" s="90" t="s">
        <v>7</v>
      </c>
      <c r="H39" s="90" t="s">
        <v>7</v>
      </c>
      <c r="I39" s="105">
        <f>I40</f>
        <v>150000</v>
      </c>
      <c r="J39" s="105">
        <f>J40</f>
        <v>150000</v>
      </c>
      <c r="K39" s="106"/>
    </row>
    <row r="40" spans="1:11" s="37" customFormat="1" ht="27.6" x14ac:dyDescent="0.45">
      <c r="A40" s="93" t="s">
        <v>11</v>
      </c>
      <c r="B40" s="90" t="s">
        <v>143</v>
      </c>
      <c r="C40" s="90" t="s">
        <v>2</v>
      </c>
      <c r="D40" s="90" t="s">
        <v>7</v>
      </c>
      <c r="E40" s="90" t="s">
        <v>160</v>
      </c>
      <c r="F40" s="90" t="s">
        <v>9</v>
      </c>
      <c r="G40" s="90" t="s">
        <v>12</v>
      </c>
      <c r="H40" s="90" t="s">
        <v>25</v>
      </c>
      <c r="I40" s="105">
        <f>'Приложение 4'!J64</f>
        <v>150000</v>
      </c>
      <c r="J40" s="105">
        <f>'Приложение 4'!K64</f>
        <v>150000</v>
      </c>
      <c r="K40" s="106"/>
    </row>
    <row r="41" spans="1:11" s="37" customFormat="1" ht="42.75" customHeight="1" x14ac:dyDescent="0.45">
      <c r="A41" s="120" t="s">
        <v>144</v>
      </c>
      <c r="B41" s="88" t="s">
        <v>145</v>
      </c>
      <c r="C41" s="88" t="s">
        <v>2</v>
      </c>
      <c r="D41" s="88" t="s">
        <v>7</v>
      </c>
      <c r="E41" s="88" t="s">
        <v>6</v>
      </c>
      <c r="F41" s="88" t="s">
        <v>5</v>
      </c>
      <c r="G41" s="88" t="s">
        <v>7</v>
      </c>
      <c r="H41" s="88" t="s">
        <v>7</v>
      </c>
      <c r="I41" s="113">
        <f>I42+I44+I46+I48+I50</f>
        <v>4119179</v>
      </c>
      <c r="J41" s="113">
        <f>J42+J44+J46+J48+J50</f>
        <v>3827879</v>
      </c>
      <c r="K41" s="106"/>
    </row>
    <row r="42" spans="1:11" s="37" customFormat="1" ht="27.6" x14ac:dyDescent="0.45">
      <c r="A42" s="97" t="s">
        <v>91</v>
      </c>
      <c r="B42" s="90" t="s">
        <v>145</v>
      </c>
      <c r="C42" s="90" t="s">
        <v>2</v>
      </c>
      <c r="D42" s="90" t="s">
        <v>7</v>
      </c>
      <c r="E42" s="90" t="s">
        <v>95</v>
      </c>
      <c r="F42" s="90" t="s">
        <v>5</v>
      </c>
      <c r="G42" s="90" t="s">
        <v>7</v>
      </c>
      <c r="H42" s="90" t="s">
        <v>7</v>
      </c>
      <c r="I42" s="105">
        <f>I43</f>
        <v>320000</v>
      </c>
      <c r="J42" s="105">
        <f>J43</f>
        <v>320000</v>
      </c>
      <c r="K42" s="106"/>
    </row>
    <row r="43" spans="1:11" s="37" customFormat="1" ht="36" x14ac:dyDescent="0.45">
      <c r="A43" s="98" t="s">
        <v>22</v>
      </c>
      <c r="B43" s="90" t="s">
        <v>145</v>
      </c>
      <c r="C43" s="90" t="s">
        <v>2</v>
      </c>
      <c r="D43" s="90" t="s">
        <v>7</v>
      </c>
      <c r="E43" s="90" t="s">
        <v>95</v>
      </c>
      <c r="F43" s="90" t="s">
        <v>0</v>
      </c>
      <c r="G43" s="90" t="s">
        <v>3</v>
      </c>
      <c r="H43" s="90" t="s">
        <v>1</v>
      </c>
      <c r="I43" s="105">
        <f>'Приложение 4'!J86</f>
        <v>320000</v>
      </c>
      <c r="J43" s="105">
        <f>'Приложение 4'!K86</f>
        <v>320000</v>
      </c>
      <c r="K43" s="106"/>
    </row>
    <row r="44" spans="1:11" s="37" customFormat="1" ht="27.6" x14ac:dyDescent="0.45">
      <c r="A44" s="98" t="s">
        <v>92</v>
      </c>
      <c r="B44" s="90" t="s">
        <v>145</v>
      </c>
      <c r="C44" s="90" t="s">
        <v>2</v>
      </c>
      <c r="D44" s="90" t="s">
        <v>7</v>
      </c>
      <c r="E44" s="90" t="s">
        <v>96</v>
      </c>
      <c r="F44" s="90" t="s">
        <v>5</v>
      </c>
      <c r="G44" s="90" t="s">
        <v>7</v>
      </c>
      <c r="H44" s="90" t="s">
        <v>7</v>
      </c>
      <c r="I44" s="105">
        <f>I45</f>
        <v>105000</v>
      </c>
      <c r="J44" s="105">
        <f>J45</f>
        <v>105000</v>
      </c>
      <c r="K44" s="106"/>
    </row>
    <row r="45" spans="1:11" s="37" customFormat="1" ht="36" x14ac:dyDescent="0.45">
      <c r="A45" s="98" t="s">
        <v>22</v>
      </c>
      <c r="B45" s="90" t="s">
        <v>145</v>
      </c>
      <c r="C45" s="90" t="s">
        <v>2</v>
      </c>
      <c r="D45" s="90" t="s">
        <v>7</v>
      </c>
      <c r="E45" s="90" t="s">
        <v>96</v>
      </c>
      <c r="F45" s="90" t="s">
        <v>0</v>
      </c>
      <c r="G45" s="90" t="s">
        <v>3</v>
      </c>
      <c r="H45" s="90" t="s">
        <v>1</v>
      </c>
      <c r="I45" s="105">
        <f>'Приложение 4'!J88</f>
        <v>105000</v>
      </c>
      <c r="J45" s="105">
        <f>'Приложение 4'!K88</f>
        <v>105000</v>
      </c>
      <c r="K45" s="106"/>
    </row>
    <row r="46" spans="1:11" s="37" customFormat="1" ht="27.6" x14ac:dyDescent="0.45">
      <c r="A46" s="98" t="s">
        <v>93</v>
      </c>
      <c r="B46" s="90" t="s">
        <v>145</v>
      </c>
      <c r="C46" s="90" t="s">
        <v>2</v>
      </c>
      <c r="D46" s="90" t="s">
        <v>7</v>
      </c>
      <c r="E46" s="90" t="s">
        <v>97</v>
      </c>
      <c r="F46" s="90" t="s">
        <v>5</v>
      </c>
      <c r="G46" s="90" t="s">
        <v>7</v>
      </c>
      <c r="H46" s="90" t="s">
        <v>7</v>
      </c>
      <c r="I46" s="105">
        <f>I47</f>
        <v>312000</v>
      </c>
      <c r="J46" s="105">
        <f>J47</f>
        <v>412000</v>
      </c>
      <c r="K46" s="106"/>
    </row>
    <row r="47" spans="1:11" s="37" customFormat="1" ht="36" x14ac:dyDescent="0.45">
      <c r="A47" s="98" t="s">
        <v>22</v>
      </c>
      <c r="B47" s="90" t="s">
        <v>145</v>
      </c>
      <c r="C47" s="90" t="s">
        <v>2</v>
      </c>
      <c r="D47" s="90" t="s">
        <v>7</v>
      </c>
      <c r="E47" s="90" t="s">
        <v>97</v>
      </c>
      <c r="F47" s="90" t="s">
        <v>0</v>
      </c>
      <c r="G47" s="90" t="s">
        <v>3</v>
      </c>
      <c r="H47" s="90" t="s">
        <v>17</v>
      </c>
      <c r="I47" s="105">
        <f>'Приложение 4'!J92</f>
        <v>312000</v>
      </c>
      <c r="J47" s="105">
        <f>'Приложение 4'!K92</f>
        <v>412000</v>
      </c>
      <c r="K47" s="106"/>
    </row>
    <row r="48" spans="1:11" s="37" customFormat="1" ht="54" x14ac:dyDescent="0.45">
      <c r="A48" s="97" t="s">
        <v>148</v>
      </c>
      <c r="B48" s="90" t="s">
        <v>145</v>
      </c>
      <c r="C48" s="90" t="s">
        <v>2</v>
      </c>
      <c r="D48" s="90" t="s">
        <v>7</v>
      </c>
      <c r="E48" s="90" t="s">
        <v>164</v>
      </c>
      <c r="F48" s="90" t="s">
        <v>5</v>
      </c>
      <c r="G48" s="90" t="s">
        <v>7</v>
      </c>
      <c r="H48" s="90" t="s">
        <v>7</v>
      </c>
      <c r="I48" s="105">
        <f>I49</f>
        <v>2382179</v>
      </c>
      <c r="J48" s="105">
        <f>J49</f>
        <v>2190879</v>
      </c>
      <c r="K48" s="106"/>
    </row>
    <row r="49" spans="1:11" s="37" customFormat="1" ht="27.6" x14ac:dyDescent="0.45">
      <c r="A49" s="97" t="s">
        <v>11</v>
      </c>
      <c r="B49" s="90" t="s">
        <v>145</v>
      </c>
      <c r="C49" s="90" t="s">
        <v>2</v>
      </c>
      <c r="D49" s="90" t="s">
        <v>7</v>
      </c>
      <c r="E49" s="90" t="s">
        <v>164</v>
      </c>
      <c r="F49" s="90" t="s">
        <v>9</v>
      </c>
      <c r="G49" s="90" t="s">
        <v>3</v>
      </c>
      <c r="H49" s="90" t="s">
        <v>3</v>
      </c>
      <c r="I49" s="105">
        <f>'Приложение 4'!J110</f>
        <v>2382179</v>
      </c>
      <c r="J49" s="105">
        <f>'Приложение 4'!K110</f>
        <v>2190879</v>
      </c>
      <c r="K49" s="106"/>
    </row>
    <row r="50" spans="1:11" s="37" customFormat="1" ht="36" x14ac:dyDescent="0.45">
      <c r="A50" s="97" t="s">
        <v>94</v>
      </c>
      <c r="B50" s="90" t="s">
        <v>145</v>
      </c>
      <c r="C50" s="90" t="s">
        <v>2</v>
      </c>
      <c r="D50" s="90" t="s">
        <v>7</v>
      </c>
      <c r="E50" s="90" t="s">
        <v>165</v>
      </c>
      <c r="F50" s="90" t="s">
        <v>5</v>
      </c>
      <c r="G50" s="90" t="s">
        <v>7</v>
      </c>
      <c r="H50" s="90" t="s">
        <v>7</v>
      </c>
      <c r="I50" s="105">
        <f>I51</f>
        <v>1000000</v>
      </c>
      <c r="J50" s="105">
        <f>J51</f>
        <v>800000</v>
      </c>
      <c r="K50" s="106"/>
    </row>
    <row r="51" spans="1:11" s="37" customFormat="1" ht="27.6" x14ac:dyDescent="0.45">
      <c r="A51" s="97" t="s">
        <v>11</v>
      </c>
      <c r="B51" s="90" t="s">
        <v>145</v>
      </c>
      <c r="C51" s="90" t="s">
        <v>2</v>
      </c>
      <c r="D51" s="90" t="s">
        <v>7</v>
      </c>
      <c r="E51" s="90" t="s">
        <v>165</v>
      </c>
      <c r="F51" s="90" t="s">
        <v>9</v>
      </c>
      <c r="G51" s="90" t="s">
        <v>3</v>
      </c>
      <c r="H51" s="90" t="s">
        <v>3</v>
      </c>
      <c r="I51" s="105">
        <f>'Приложение 4'!J112</f>
        <v>1000000</v>
      </c>
      <c r="J51" s="105">
        <f>'Приложение 4'!K112</f>
        <v>800000</v>
      </c>
      <c r="K51" s="106"/>
    </row>
    <row r="52" spans="1:11" s="37" customFormat="1" ht="34.799999999999997" x14ac:dyDescent="0.45">
      <c r="A52" s="120" t="s">
        <v>146</v>
      </c>
      <c r="B52" s="121">
        <v>67</v>
      </c>
      <c r="C52" s="121">
        <v>0</v>
      </c>
      <c r="D52" s="121" t="s">
        <v>7</v>
      </c>
      <c r="E52" s="121" t="s">
        <v>6</v>
      </c>
      <c r="F52" s="122" t="s">
        <v>5</v>
      </c>
      <c r="G52" s="121" t="s">
        <v>7</v>
      </c>
      <c r="H52" s="121" t="s">
        <v>7</v>
      </c>
      <c r="I52" s="113">
        <f>I53</f>
        <v>513000</v>
      </c>
      <c r="J52" s="113">
        <f>J53</f>
        <v>473000</v>
      </c>
      <c r="K52" s="106"/>
    </row>
    <row r="53" spans="1:11" s="37" customFormat="1" ht="27.6" x14ac:dyDescent="0.45">
      <c r="A53" s="97" t="s">
        <v>77</v>
      </c>
      <c r="B53" s="90" t="s">
        <v>147</v>
      </c>
      <c r="C53" s="90" t="s">
        <v>2</v>
      </c>
      <c r="D53" s="90" t="s">
        <v>7</v>
      </c>
      <c r="E53" s="90" t="s">
        <v>76</v>
      </c>
      <c r="F53" s="90" t="s">
        <v>5</v>
      </c>
      <c r="G53" s="90" t="s">
        <v>7</v>
      </c>
      <c r="H53" s="90" t="s">
        <v>7</v>
      </c>
      <c r="I53" s="105">
        <f t="shared" ref="I53:J53" si="3">I54</f>
        <v>513000</v>
      </c>
      <c r="J53" s="105">
        <f t="shared" si="3"/>
        <v>473000</v>
      </c>
      <c r="K53" s="106"/>
    </row>
    <row r="54" spans="1:11" s="37" customFormat="1" ht="36" x14ac:dyDescent="0.45">
      <c r="A54" s="98" t="s">
        <v>22</v>
      </c>
      <c r="B54" s="90" t="s">
        <v>147</v>
      </c>
      <c r="C54" s="90" t="s">
        <v>2</v>
      </c>
      <c r="D54" s="90" t="s">
        <v>7</v>
      </c>
      <c r="E54" s="90" t="s">
        <v>76</v>
      </c>
      <c r="F54" s="90" t="s">
        <v>0</v>
      </c>
      <c r="G54" s="90" t="s">
        <v>3</v>
      </c>
      <c r="H54" s="90" t="s">
        <v>35</v>
      </c>
      <c r="I54" s="105">
        <f>'Приложение 4'!J106</f>
        <v>513000</v>
      </c>
      <c r="J54" s="105">
        <f>'Приложение 4'!K106</f>
        <v>473000</v>
      </c>
      <c r="K54" s="106"/>
    </row>
    <row r="55" spans="1:11" s="37" customFormat="1" ht="27.6" x14ac:dyDescent="0.45">
      <c r="A55" s="86" t="s">
        <v>15</v>
      </c>
      <c r="B55" s="87">
        <v>99</v>
      </c>
      <c r="C55" s="88" t="s">
        <v>2</v>
      </c>
      <c r="D55" s="88" t="s">
        <v>7</v>
      </c>
      <c r="E55" s="88" t="s">
        <v>6</v>
      </c>
      <c r="F55" s="88" t="s">
        <v>5</v>
      </c>
      <c r="G55" s="88" t="s">
        <v>7</v>
      </c>
      <c r="H55" s="88" t="s">
        <v>7</v>
      </c>
      <c r="I55" s="113">
        <f>I56+I58+I60+I62+I64+I66+I68+I70+I72+I74+I76+I78+I80+I82+I84+I86+I88+I90+I92+I98+I101</f>
        <v>19155571</v>
      </c>
      <c r="J55" s="113">
        <f>J56+J58+J60+J62+J64+J66+J68+J70+J72+J74+J76+J78+J80+J82+J84+J86+J88+J90+J92+J98+J101</f>
        <v>19208571</v>
      </c>
      <c r="K55" s="106"/>
    </row>
    <row r="56" spans="1:11" s="37" customFormat="1" ht="27.6" x14ac:dyDescent="0.45">
      <c r="A56" s="93" t="s">
        <v>56</v>
      </c>
      <c r="B56" s="89">
        <v>99</v>
      </c>
      <c r="C56" s="89">
        <v>0</v>
      </c>
      <c r="D56" s="90" t="s">
        <v>7</v>
      </c>
      <c r="E56" s="90" t="s">
        <v>154</v>
      </c>
      <c r="F56" s="90" t="s">
        <v>5</v>
      </c>
      <c r="G56" s="90" t="s">
        <v>7</v>
      </c>
      <c r="H56" s="90" t="s">
        <v>7</v>
      </c>
      <c r="I56" s="105">
        <f>I57</f>
        <v>400000</v>
      </c>
      <c r="J56" s="105">
        <f>J57</f>
        <v>450000</v>
      </c>
      <c r="K56" s="106"/>
    </row>
    <row r="57" spans="1:11" s="37" customFormat="1" ht="27.6" x14ac:dyDescent="0.45">
      <c r="A57" s="93" t="s">
        <v>11</v>
      </c>
      <c r="B57" s="89">
        <v>99</v>
      </c>
      <c r="C57" s="89">
        <v>0</v>
      </c>
      <c r="D57" s="90" t="s">
        <v>7</v>
      </c>
      <c r="E57" s="90" t="s">
        <v>154</v>
      </c>
      <c r="F57" s="90" t="s">
        <v>9</v>
      </c>
      <c r="G57" s="90" t="s">
        <v>1</v>
      </c>
      <c r="H57" s="90" t="s">
        <v>4</v>
      </c>
      <c r="I57" s="105">
        <f>'Приложение 4'!J33</f>
        <v>400000</v>
      </c>
      <c r="J57" s="105">
        <f>'Приложение 4'!K33</f>
        <v>450000</v>
      </c>
      <c r="K57" s="106"/>
    </row>
    <row r="58" spans="1:11" s="37" customFormat="1" ht="22.5" customHeight="1" x14ac:dyDescent="0.45">
      <c r="A58" s="92" t="s">
        <v>174</v>
      </c>
      <c r="B58" s="89">
        <v>99</v>
      </c>
      <c r="C58" s="89">
        <v>0</v>
      </c>
      <c r="D58" s="90" t="s">
        <v>7</v>
      </c>
      <c r="E58" s="90" t="s">
        <v>173</v>
      </c>
      <c r="F58" s="90" t="s">
        <v>5</v>
      </c>
      <c r="G58" s="90" t="s">
        <v>7</v>
      </c>
      <c r="H58" s="90" t="s">
        <v>7</v>
      </c>
      <c r="I58" s="105">
        <f>I59</f>
        <v>1052000</v>
      </c>
      <c r="J58" s="105">
        <f>J59</f>
        <v>1052000</v>
      </c>
      <c r="K58" s="106"/>
    </row>
    <row r="59" spans="1:11" s="37" customFormat="1" ht="57.75" customHeight="1" x14ac:dyDescent="0.45">
      <c r="A59" s="93" t="s">
        <v>14</v>
      </c>
      <c r="B59" s="89">
        <v>99</v>
      </c>
      <c r="C59" s="89">
        <v>0</v>
      </c>
      <c r="D59" s="90" t="s">
        <v>7</v>
      </c>
      <c r="E59" s="90" t="s">
        <v>173</v>
      </c>
      <c r="F59" s="90" t="s">
        <v>13</v>
      </c>
      <c r="G59" s="90" t="s">
        <v>1</v>
      </c>
      <c r="H59" s="90" t="s">
        <v>35</v>
      </c>
      <c r="I59" s="105">
        <f>'Приложение 4'!J146</f>
        <v>1052000</v>
      </c>
      <c r="J59" s="105">
        <f>'Приложение 4'!K146</f>
        <v>1052000</v>
      </c>
      <c r="K59" s="106"/>
    </row>
    <row r="60" spans="1:11" s="37" customFormat="1" ht="48" customHeight="1" x14ac:dyDescent="0.45">
      <c r="A60" s="95" t="s">
        <v>81</v>
      </c>
      <c r="B60" s="89">
        <v>99</v>
      </c>
      <c r="C60" s="89">
        <v>0</v>
      </c>
      <c r="D60" s="90" t="s">
        <v>7</v>
      </c>
      <c r="E60" s="90" t="s">
        <v>80</v>
      </c>
      <c r="F60" s="90" t="s">
        <v>5</v>
      </c>
      <c r="G60" s="90" t="s">
        <v>7</v>
      </c>
      <c r="H60" s="90" t="s">
        <v>7</v>
      </c>
      <c r="I60" s="105">
        <f>I61</f>
        <v>154500</v>
      </c>
      <c r="J60" s="105">
        <f>J61</f>
        <v>204500</v>
      </c>
      <c r="K60" s="106"/>
    </row>
    <row r="61" spans="1:11" s="37" customFormat="1" ht="27.6" x14ac:dyDescent="0.45">
      <c r="A61" s="96" t="s">
        <v>151</v>
      </c>
      <c r="B61" s="89">
        <v>99</v>
      </c>
      <c r="C61" s="89">
        <v>0</v>
      </c>
      <c r="D61" s="90" t="s">
        <v>7</v>
      </c>
      <c r="E61" s="89">
        <v>21801</v>
      </c>
      <c r="F61" s="89">
        <v>200</v>
      </c>
      <c r="G61" s="90" t="s">
        <v>35</v>
      </c>
      <c r="H61" s="90" t="s">
        <v>21</v>
      </c>
      <c r="I61" s="105">
        <f>'Приложение 4'!J51</f>
        <v>154500</v>
      </c>
      <c r="J61" s="105">
        <f>'Приложение 4'!K51</f>
        <v>204500</v>
      </c>
      <c r="K61" s="106"/>
    </row>
    <row r="62" spans="1:11" s="37" customFormat="1" ht="36" x14ac:dyDescent="0.45">
      <c r="A62" s="97" t="s">
        <v>83</v>
      </c>
      <c r="B62" s="89">
        <v>99</v>
      </c>
      <c r="C62" s="89">
        <v>0</v>
      </c>
      <c r="D62" s="90" t="s">
        <v>7</v>
      </c>
      <c r="E62" s="90" t="s">
        <v>84</v>
      </c>
      <c r="F62" s="90" t="s">
        <v>5</v>
      </c>
      <c r="G62" s="90" t="s">
        <v>7</v>
      </c>
      <c r="H62" s="90" t="s">
        <v>7</v>
      </c>
      <c r="I62" s="105">
        <f>I63</f>
        <v>117000</v>
      </c>
      <c r="J62" s="105">
        <f>J63</f>
        <v>200000</v>
      </c>
      <c r="K62" s="106"/>
    </row>
    <row r="63" spans="1:11" s="37" customFormat="1" ht="27.6" x14ac:dyDescent="0.45">
      <c r="A63" s="94" t="s">
        <v>151</v>
      </c>
      <c r="B63" s="89">
        <v>99</v>
      </c>
      <c r="C63" s="89">
        <v>0</v>
      </c>
      <c r="D63" s="90" t="s">
        <v>7</v>
      </c>
      <c r="E63" s="90" t="s">
        <v>84</v>
      </c>
      <c r="F63" s="90" t="s">
        <v>0</v>
      </c>
      <c r="G63" s="90" t="s">
        <v>12</v>
      </c>
      <c r="H63" s="90" t="s">
        <v>29</v>
      </c>
      <c r="I63" s="105">
        <f>'Приложение 4'!J58</f>
        <v>117000</v>
      </c>
      <c r="J63" s="105">
        <f>'Приложение 4'!K58</f>
        <v>200000</v>
      </c>
      <c r="K63" s="106"/>
    </row>
    <row r="64" spans="1:11" s="37" customFormat="1" ht="27.6" x14ac:dyDescent="0.45">
      <c r="A64" s="97" t="s">
        <v>107</v>
      </c>
      <c r="B64" s="89">
        <v>99</v>
      </c>
      <c r="C64" s="89">
        <v>0</v>
      </c>
      <c r="D64" s="90" t="s">
        <v>7</v>
      </c>
      <c r="E64" s="90" t="s">
        <v>106</v>
      </c>
      <c r="F64" s="90" t="s">
        <v>5</v>
      </c>
      <c r="G64" s="90" t="s">
        <v>7</v>
      </c>
      <c r="H64" s="90" t="s">
        <v>7</v>
      </c>
      <c r="I64" s="105">
        <f>I65</f>
        <v>50000</v>
      </c>
      <c r="J64" s="105">
        <f>J65</f>
        <v>50000</v>
      </c>
      <c r="K64" s="106"/>
    </row>
    <row r="65" spans="1:11" s="37" customFormat="1" ht="27.6" x14ac:dyDescent="0.45">
      <c r="A65" s="94" t="s">
        <v>151</v>
      </c>
      <c r="B65" s="89">
        <v>99</v>
      </c>
      <c r="C65" s="89">
        <v>0</v>
      </c>
      <c r="D65" s="90" t="s">
        <v>7</v>
      </c>
      <c r="E65" s="90" t="s">
        <v>106</v>
      </c>
      <c r="F65" s="90" t="s">
        <v>0</v>
      </c>
      <c r="G65" s="90" t="s">
        <v>30</v>
      </c>
      <c r="H65" s="90" t="s">
        <v>35</v>
      </c>
      <c r="I65" s="105">
        <f>'Приложение 4'!J129</f>
        <v>50000</v>
      </c>
      <c r="J65" s="105">
        <f>'Приложение 4'!K129</f>
        <v>50000</v>
      </c>
      <c r="K65" s="106"/>
    </row>
    <row r="66" spans="1:11" s="37" customFormat="1" ht="54" x14ac:dyDescent="0.45">
      <c r="A66" s="98" t="s">
        <v>122</v>
      </c>
      <c r="B66" s="89">
        <v>99</v>
      </c>
      <c r="C66" s="89">
        <v>0</v>
      </c>
      <c r="D66" s="90" t="s">
        <v>7</v>
      </c>
      <c r="E66" s="90" t="s">
        <v>121</v>
      </c>
      <c r="F66" s="90" t="s">
        <v>5</v>
      </c>
      <c r="G66" s="90" t="s">
        <v>7</v>
      </c>
      <c r="H66" s="90" t="s">
        <v>7</v>
      </c>
      <c r="I66" s="105">
        <f>I67</f>
        <v>110000</v>
      </c>
      <c r="J66" s="105">
        <f>J67</f>
        <v>110000</v>
      </c>
      <c r="K66" s="106"/>
    </row>
    <row r="67" spans="1:11" s="37" customFormat="1" ht="27.6" x14ac:dyDescent="0.45">
      <c r="A67" s="98" t="s">
        <v>47</v>
      </c>
      <c r="B67" s="99">
        <v>99</v>
      </c>
      <c r="C67" s="99">
        <v>0</v>
      </c>
      <c r="D67" s="100" t="s">
        <v>7</v>
      </c>
      <c r="E67" s="100" t="s">
        <v>121</v>
      </c>
      <c r="F67" s="100" t="s">
        <v>46</v>
      </c>
      <c r="G67" s="100" t="s">
        <v>1</v>
      </c>
      <c r="H67" s="100" t="s">
        <v>12</v>
      </c>
      <c r="I67" s="105">
        <f>'Приложение 4'!J23</f>
        <v>110000</v>
      </c>
      <c r="J67" s="105">
        <f>'Приложение 4'!K23</f>
        <v>110000</v>
      </c>
      <c r="K67" s="106"/>
    </row>
    <row r="68" spans="1:11" s="37" customFormat="1" ht="55.2" x14ac:dyDescent="0.45">
      <c r="A68" s="101" t="s">
        <v>120</v>
      </c>
      <c r="B68" s="89">
        <v>99</v>
      </c>
      <c r="C68" s="89">
        <v>0</v>
      </c>
      <c r="D68" s="90" t="s">
        <v>7</v>
      </c>
      <c r="E68" s="90" t="s">
        <v>119</v>
      </c>
      <c r="F68" s="90" t="s">
        <v>5</v>
      </c>
      <c r="G68" s="90" t="s">
        <v>7</v>
      </c>
      <c r="H68" s="90" t="s">
        <v>7</v>
      </c>
      <c r="I68" s="105">
        <f>I69</f>
        <v>391241</v>
      </c>
      <c r="J68" s="105">
        <f>J69</f>
        <v>391241</v>
      </c>
      <c r="K68" s="106"/>
    </row>
    <row r="69" spans="1:11" s="37" customFormat="1" ht="27.6" x14ac:dyDescent="0.45">
      <c r="A69" s="102" t="s">
        <v>47</v>
      </c>
      <c r="B69" s="89">
        <v>99</v>
      </c>
      <c r="C69" s="89">
        <v>0</v>
      </c>
      <c r="D69" s="90" t="s">
        <v>7</v>
      </c>
      <c r="E69" s="90" t="s">
        <v>119</v>
      </c>
      <c r="F69" s="90" t="s">
        <v>46</v>
      </c>
      <c r="G69" s="90" t="s">
        <v>1</v>
      </c>
      <c r="H69" s="90" t="s">
        <v>29</v>
      </c>
      <c r="I69" s="105">
        <f>'Приложение 4'!J29</f>
        <v>391241</v>
      </c>
      <c r="J69" s="105">
        <f>'Приложение 4'!K29</f>
        <v>391241</v>
      </c>
      <c r="K69" s="106"/>
    </row>
    <row r="70" spans="1:11" s="37" customFormat="1" ht="72" x14ac:dyDescent="0.45">
      <c r="A70" s="103" t="s">
        <v>124</v>
      </c>
      <c r="B70" s="89">
        <v>99</v>
      </c>
      <c r="C70" s="89">
        <v>0</v>
      </c>
      <c r="D70" s="90" t="s">
        <v>7</v>
      </c>
      <c r="E70" s="89">
        <v>52103</v>
      </c>
      <c r="F70" s="90" t="s">
        <v>5</v>
      </c>
      <c r="G70" s="90" t="s">
        <v>7</v>
      </c>
      <c r="H70" s="90" t="s">
        <v>7</v>
      </c>
      <c r="I70" s="105">
        <f>I71</f>
        <v>431000</v>
      </c>
      <c r="J70" s="105">
        <f>J71</f>
        <v>431000</v>
      </c>
      <c r="K70" s="106"/>
    </row>
    <row r="71" spans="1:11" s="37" customFormat="1" ht="27.6" x14ac:dyDescent="0.45">
      <c r="A71" s="96" t="s">
        <v>125</v>
      </c>
      <c r="B71" s="89">
        <v>99</v>
      </c>
      <c r="C71" s="89">
        <v>0</v>
      </c>
      <c r="D71" s="90" t="s">
        <v>7</v>
      </c>
      <c r="E71" s="90" t="s">
        <v>123</v>
      </c>
      <c r="F71" s="90" t="s">
        <v>46</v>
      </c>
      <c r="G71" s="90" t="s">
        <v>35</v>
      </c>
      <c r="H71" s="90" t="s">
        <v>21</v>
      </c>
      <c r="I71" s="105">
        <f>'Приложение 4'!J53</f>
        <v>431000</v>
      </c>
      <c r="J71" s="105">
        <f>'Приложение 4'!K53</f>
        <v>431000</v>
      </c>
      <c r="K71" s="106"/>
    </row>
    <row r="72" spans="1:11" s="37" customFormat="1" ht="54" x14ac:dyDescent="0.45">
      <c r="A72" s="103" t="s">
        <v>126</v>
      </c>
      <c r="B72" s="89">
        <v>99</v>
      </c>
      <c r="C72" s="89">
        <v>0</v>
      </c>
      <c r="D72" s="90" t="s">
        <v>7</v>
      </c>
      <c r="E72" s="90" t="s">
        <v>127</v>
      </c>
      <c r="F72" s="90" t="s">
        <v>5</v>
      </c>
      <c r="G72" s="90" t="s">
        <v>7</v>
      </c>
      <c r="H72" s="90" t="s">
        <v>7</v>
      </c>
      <c r="I72" s="105">
        <f>I73</f>
        <v>30000</v>
      </c>
      <c r="J72" s="105">
        <f>J73</f>
        <v>30000</v>
      </c>
      <c r="K72" s="106"/>
    </row>
    <row r="73" spans="1:11" s="37" customFormat="1" ht="27.6" x14ac:dyDescent="0.45">
      <c r="A73" s="98" t="s">
        <v>47</v>
      </c>
      <c r="B73" s="89">
        <v>99</v>
      </c>
      <c r="C73" s="89">
        <v>0</v>
      </c>
      <c r="D73" s="90" t="s">
        <v>7</v>
      </c>
      <c r="E73" s="90" t="s">
        <v>127</v>
      </c>
      <c r="F73" s="90" t="s">
        <v>46</v>
      </c>
      <c r="G73" s="90" t="s">
        <v>12</v>
      </c>
      <c r="H73" s="90" t="s">
        <v>48</v>
      </c>
      <c r="I73" s="105">
        <f>'Приложение 4'!J79</f>
        <v>30000</v>
      </c>
      <c r="J73" s="105">
        <f>'Приложение 4'!K79</f>
        <v>30000</v>
      </c>
      <c r="K73" s="106"/>
    </row>
    <row r="74" spans="1:11" s="37" customFormat="1" ht="72" x14ac:dyDescent="0.45">
      <c r="A74" s="104" t="s">
        <v>129</v>
      </c>
      <c r="B74" s="89">
        <v>99</v>
      </c>
      <c r="C74" s="89">
        <v>0</v>
      </c>
      <c r="D74" s="90" t="s">
        <v>7</v>
      </c>
      <c r="E74" s="90" t="s">
        <v>128</v>
      </c>
      <c r="F74" s="90" t="s">
        <v>5</v>
      </c>
      <c r="G74" s="90" t="s">
        <v>7</v>
      </c>
      <c r="H74" s="90" t="s">
        <v>7</v>
      </c>
      <c r="I74" s="105">
        <f>I75</f>
        <v>60000</v>
      </c>
      <c r="J74" s="105">
        <f>J75</f>
        <v>60000</v>
      </c>
      <c r="K74" s="106"/>
    </row>
    <row r="75" spans="1:11" s="37" customFormat="1" ht="27.6" x14ac:dyDescent="0.45">
      <c r="A75" s="91" t="s">
        <v>47</v>
      </c>
      <c r="B75" s="89">
        <v>99</v>
      </c>
      <c r="C75" s="89">
        <v>0</v>
      </c>
      <c r="D75" s="90" t="s">
        <v>7</v>
      </c>
      <c r="E75" s="90" t="s">
        <v>128</v>
      </c>
      <c r="F75" s="90" t="s">
        <v>46</v>
      </c>
      <c r="G75" s="90" t="s">
        <v>12</v>
      </c>
      <c r="H75" s="90" t="s">
        <v>48</v>
      </c>
      <c r="I75" s="105">
        <f>'Приложение 4'!J81</f>
        <v>60000</v>
      </c>
      <c r="J75" s="105">
        <f>'Приложение 4'!K81</f>
        <v>60000</v>
      </c>
      <c r="K75" s="106"/>
    </row>
    <row r="76" spans="1:11" s="37" customFormat="1" ht="54" x14ac:dyDescent="0.45">
      <c r="A76" s="103" t="s">
        <v>112</v>
      </c>
      <c r="B76" s="89">
        <v>99</v>
      </c>
      <c r="C76" s="89">
        <v>0</v>
      </c>
      <c r="D76" s="90" t="s">
        <v>7</v>
      </c>
      <c r="E76" s="90" t="s">
        <v>111</v>
      </c>
      <c r="F76" s="90" t="s">
        <v>5</v>
      </c>
      <c r="G76" s="90" t="s">
        <v>7</v>
      </c>
      <c r="H76" s="90" t="s">
        <v>7</v>
      </c>
      <c r="I76" s="105">
        <f>I77</f>
        <v>50000</v>
      </c>
      <c r="J76" s="105">
        <f>J77</f>
        <v>50000</v>
      </c>
      <c r="K76" s="106"/>
    </row>
    <row r="77" spans="1:11" s="37" customFormat="1" ht="27.6" x14ac:dyDescent="0.45">
      <c r="A77" s="98" t="s">
        <v>47</v>
      </c>
      <c r="B77" s="89">
        <v>99</v>
      </c>
      <c r="C77" s="89">
        <v>0</v>
      </c>
      <c r="D77" s="90" t="s">
        <v>7</v>
      </c>
      <c r="E77" s="90" t="s">
        <v>111</v>
      </c>
      <c r="F77" s="90" t="s">
        <v>46</v>
      </c>
      <c r="G77" s="90" t="s">
        <v>34</v>
      </c>
      <c r="H77" s="90" t="s">
        <v>34</v>
      </c>
      <c r="I77" s="105">
        <f>'Приложение 4'!J117</f>
        <v>50000</v>
      </c>
      <c r="J77" s="105">
        <f>'Приложение 4'!K117</f>
        <v>50000</v>
      </c>
      <c r="K77" s="106"/>
    </row>
    <row r="78" spans="1:11" s="37" customFormat="1" ht="54" x14ac:dyDescent="0.45">
      <c r="A78" s="103" t="s">
        <v>113</v>
      </c>
      <c r="B78" s="89">
        <v>99</v>
      </c>
      <c r="C78" s="89">
        <v>0</v>
      </c>
      <c r="D78" s="90" t="s">
        <v>7</v>
      </c>
      <c r="E78" s="90" t="s">
        <v>115</v>
      </c>
      <c r="F78" s="90" t="s">
        <v>5</v>
      </c>
      <c r="G78" s="90" t="s">
        <v>7</v>
      </c>
      <c r="H78" s="90" t="s">
        <v>7</v>
      </c>
      <c r="I78" s="105">
        <f>I79</f>
        <v>230000</v>
      </c>
      <c r="J78" s="105">
        <f>J79</f>
        <v>230000</v>
      </c>
      <c r="K78" s="106"/>
    </row>
    <row r="79" spans="1:11" s="37" customFormat="1" ht="27.6" x14ac:dyDescent="0.45">
      <c r="A79" s="98" t="s">
        <v>47</v>
      </c>
      <c r="B79" s="89">
        <v>99</v>
      </c>
      <c r="C79" s="89">
        <v>0</v>
      </c>
      <c r="D79" s="90" t="s">
        <v>7</v>
      </c>
      <c r="E79" s="90" t="s">
        <v>115</v>
      </c>
      <c r="F79" s="90" t="s">
        <v>46</v>
      </c>
      <c r="G79" s="90" t="s">
        <v>25</v>
      </c>
      <c r="H79" s="90" t="s">
        <v>1</v>
      </c>
      <c r="I79" s="105">
        <f>'Приложение 4'!J122</f>
        <v>230000</v>
      </c>
      <c r="J79" s="105">
        <f>'Приложение 4'!K122</f>
        <v>230000</v>
      </c>
      <c r="K79" s="106"/>
    </row>
    <row r="80" spans="1:11" s="37" customFormat="1" ht="72" x14ac:dyDescent="0.45">
      <c r="A80" s="103" t="s">
        <v>114</v>
      </c>
      <c r="B80" s="89">
        <v>99</v>
      </c>
      <c r="C80" s="89">
        <v>0</v>
      </c>
      <c r="D80" s="89">
        <v>0</v>
      </c>
      <c r="E80" s="90" t="s">
        <v>116</v>
      </c>
      <c r="F80" s="90" t="s">
        <v>5</v>
      </c>
      <c r="G80" s="90" t="s">
        <v>7</v>
      </c>
      <c r="H80" s="90" t="s">
        <v>7</v>
      </c>
      <c r="I80" s="105">
        <f>I81</f>
        <v>1658200</v>
      </c>
      <c r="J80" s="105">
        <f>J81</f>
        <v>1658200</v>
      </c>
      <c r="K80" s="106"/>
    </row>
    <row r="81" spans="1:11" s="37" customFormat="1" ht="27.6" x14ac:dyDescent="0.45">
      <c r="A81" s="98" t="s">
        <v>47</v>
      </c>
      <c r="B81" s="89">
        <v>99</v>
      </c>
      <c r="C81" s="89">
        <v>0</v>
      </c>
      <c r="D81" s="89">
        <v>0</v>
      </c>
      <c r="E81" s="90" t="s">
        <v>116</v>
      </c>
      <c r="F81" s="90" t="s">
        <v>46</v>
      </c>
      <c r="G81" s="90" t="s">
        <v>25</v>
      </c>
      <c r="H81" s="90" t="s">
        <v>1</v>
      </c>
      <c r="I81" s="105">
        <f>'Приложение 4'!J124</f>
        <v>1658200</v>
      </c>
      <c r="J81" s="105">
        <f>'Приложение 4'!K124</f>
        <v>1658200</v>
      </c>
      <c r="K81" s="106"/>
    </row>
    <row r="82" spans="1:11" s="37" customFormat="1" ht="100.5" customHeight="1" x14ac:dyDescent="0.45">
      <c r="A82" s="103" t="s">
        <v>130</v>
      </c>
      <c r="B82" s="89">
        <v>99</v>
      </c>
      <c r="C82" s="89">
        <v>0</v>
      </c>
      <c r="D82" s="90" t="s">
        <v>7</v>
      </c>
      <c r="E82" s="90" t="s">
        <v>131</v>
      </c>
      <c r="F82" s="90" t="s">
        <v>5</v>
      </c>
      <c r="G82" s="90" t="s">
        <v>7</v>
      </c>
      <c r="H82" s="90" t="s">
        <v>7</v>
      </c>
      <c r="I82" s="126">
        <f>I83</f>
        <v>2500000</v>
      </c>
      <c r="J82" s="126">
        <f>J83</f>
        <v>2500000</v>
      </c>
      <c r="K82" s="106"/>
    </row>
    <row r="83" spans="1:11" s="37" customFormat="1" ht="27.6" x14ac:dyDescent="0.45">
      <c r="A83" s="98" t="s">
        <v>47</v>
      </c>
      <c r="B83" s="89">
        <v>99</v>
      </c>
      <c r="C83" s="89">
        <v>0</v>
      </c>
      <c r="D83" s="90" t="s">
        <v>7</v>
      </c>
      <c r="E83" s="90" t="s">
        <v>131</v>
      </c>
      <c r="F83" s="90" t="s">
        <v>46</v>
      </c>
      <c r="G83" s="90" t="s">
        <v>4</v>
      </c>
      <c r="H83" s="90" t="s">
        <v>17</v>
      </c>
      <c r="I83" s="105">
        <f>'Приложение 4'!J140</f>
        <v>2500000</v>
      </c>
      <c r="J83" s="105">
        <f>'Приложение 4'!K140</f>
        <v>2500000</v>
      </c>
      <c r="K83" s="106"/>
    </row>
    <row r="84" spans="1:11" s="37" customFormat="1" ht="72" x14ac:dyDescent="0.45">
      <c r="A84" s="97" t="s">
        <v>108</v>
      </c>
      <c r="B84" s="127">
        <v>99</v>
      </c>
      <c r="C84" s="107" t="s">
        <v>2</v>
      </c>
      <c r="D84" s="107" t="s">
        <v>7</v>
      </c>
      <c r="E84" s="107" t="s">
        <v>110</v>
      </c>
      <c r="F84" s="107" t="s">
        <v>5</v>
      </c>
      <c r="G84" s="107" t="s">
        <v>7</v>
      </c>
      <c r="H84" s="107" t="s">
        <v>7</v>
      </c>
      <c r="I84" s="128">
        <v>430000</v>
      </c>
      <c r="J84" s="105">
        <f>J85</f>
        <v>300000</v>
      </c>
      <c r="K84" s="106"/>
    </row>
    <row r="85" spans="1:11" s="37" customFormat="1" ht="36" x14ac:dyDescent="0.45">
      <c r="A85" s="97" t="s">
        <v>109</v>
      </c>
      <c r="B85" s="127">
        <v>99</v>
      </c>
      <c r="C85" s="107" t="s">
        <v>2</v>
      </c>
      <c r="D85" s="107" t="s">
        <v>7</v>
      </c>
      <c r="E85" s="107" t="s">
        <v>110</v>
      </c>
      <c r="F85" s="107" t="s">
        <v>33</v>
      </c>
      <c r="G85" s="107" t="s">
        <v>30</v>
      </c>
      <c r="H85" s="107" t="s">
        <v>35</v>
      </c>
      <c r="I85" s="128">
        <v>430000</v>
      </c>
      <c r="J85" s="105">
        <f>'Приложение 4'!K131</f>
        <v>300000</v>
      </c>
      <c r="K85" s="106"/>
    </row>
    <row r="86" spans="1:11" s="37" customFormat="1" ht="63" customHeight="1" x14ac:dyDescent="0.45">
      <c r="A86" s="94" t="s">
        <v>167</v>
      </c>
      <c r="B86" s="89">
        <v>99</v>
      </c>
      <c r="C86" s="89">
        <v>0</v>
      </c>
      <c r="D86" s="90" t="s">
        <v>7</v>
      </c>
      <c r="E86" s="90" t="s">
        <v>166</v>
      </c>
      <c r="F86" s="90" t="s">
        <v>5</v>
      </c>
      <c r="G86" s="90" t="s">
        <v>7</v>
      </c>
      <c r="H86" s="90" t="s">
        <v>7</v>
      </c>
      <c r="I86" s="105">
        <f>I87</f>
        <v>164400</v>
      </c>
      <c r="J86" s="105">
        <f>J87</f>
        <v>164400</v>
      </c>
      <c r="K86" s="106"/>
    </row>
    <row r="87" spans="1:11" s="37" customFormat="1" ht="27.6" x14ac:dyDescent="0.45">
      <c r="A87" s="97" t="s">
        <v>32</v>
      </c>
      <c r="B87" s="89">
        <v>99</v>
      </c>
      <c r="C87" s="89">
        <v>0</v>
      </c>
      <c r="D87" s="90" t="s">
        <v>7</v>
      </c>
      <c r="E87" s="90" t="s">
        <v>166</v>
      </c>
      <c r="F87" s="90" t="s">
        <v>31</v>
      </c>
      <c r="G87" s="90" t="s">
        <v>30</v>
      </c>
      <c r="H87" s="90" t="s">
        <v>35</v>
      </c>
      <c r="I87" s="105">
        <f>'Приложение 4'!J133</f>
        <v>164400</v>
      </c>
      <c r="J87" s="105">
        <f>'Приложение 4'!K133</f>
        <v>164400</v>
      </c>
      <c r="K87" s="106"/>
    </row>
    <row r="88" spans="1:11" s="37" customFormat="1" ht="72" x14ac:dyDescent="0.45">
      <c r="A88" s="94" t="s">
        <v>168</v>
      </c>
      <c r="B88" s="89">
        <v>99</v>
      </c>
      <c r="C88" s="89">
        <v>0</v>
      </c>
      <c r="D88" s="90" t="s">
        <v>7</v>
      </c>
      <c r="E88" s="90" t="s">
        <v>169</v>
      </c>
      <c r="F88" s="90" t="s">
        <v>5</v>
      </c>
      <c r="G88" s="90" t="s">
        <v>7</v>
      </c>
      <c r="H88" s="90" t="s">
        <v>7</v>
      </c>
      <c r="I88" s="105">
        <f>I89</f>
        <v>110400</v>
      </c>
      <c r="J88" s="105">
        <f>J89</f>
        <v>110400</v>
      </c>
      <c r="K88" s="106"/>
    </row>
    <row r="89" spans="1:11" s="37" customFormat="1" ht="27.6" x14ac:dyDescent="0.45">
      <c r="A89" s="97" t="s">
        <v>32</v>
      </c>
      <c r="B89" s="89">
        <v>99</v>
      </c>
      <c r="C89" s="89">
        <v>0</v>
      </c>
      <c r="D89" s="90" t="s">
        <v>7</v>
      </c>
      <c r="E89" s="90" t="s">
        <v>169</v>
      </c>
      <c r="F89" s="90" t="s">
        <v>31</v>
      </c>
      <c r="G89" s="90" t="s">
        <v>30</v>
      </c>
      <c r="H89" s="90" t="s">
        <v>35</v>
      </c>
      <c r="I89" s="105">
        <f>'Приложение 4'!J135</f>
        <v>110400</v>
      </c>
      <c r="J89" s="105">
        <f>'Приложение 4'!K135</f>
        <v>110400</v>
      </c>
      <c r="K89" s="106"/>
    </row>
    <row r="90" spans="1:11" s="37" customFormat="1" ht="27.6" x14ac:dyDescent="0.45">
      <c r="A90" s="93" t="s">
        <v>59</v>
      </c>
      <c r="B90" s="89">
        <v>99</v>
      </c>
      <c r="C90" s="89">
        <v>0</v>
      </c>
      <c r="D90" s="90" t="s">
        <v>7</v>
      </c>
      <c r="E90" s="90" t="s">
        <v>149</v>
      </c>
      <c r="F90" s="90" t="s">
        <v>5</v>
      </c>
      <c r="G90" s="90" t="s">
        <v>7</v>
      </c>
      <c r="H90" s="90" t="s">
        <v>7</v>
      </c>
      <c r="I90" s="105">
        <f>I91</f>
        <v>1285044</v>
      </c>
      <c r="J90" s="105">
        <f>J91</f>
        <v>1285044</v>
      </c>
      <c r="K90" s="106"/>
    </row>
    <row r="91" spans="1:11" s="37" customFormat="1" ht="54" x14ac:dyDescent="0.45">
      <c r="A91" s="93" t="s">
        <v>14</v>
      </c>
      <c r="B91" s="89">
        <v>99</v>
      </c>
      <c r="C91" s="89">
        <v>0</v>
      </c>
      <c r="D91" s="90" t="s">
        <v>7</v>
      </c>
      <c r="E91" s="90" t="s">
        <v>149</v>
      </c>
      <c r="F91" s="90" t="s">
        <v>13</v>
      </c>
      <c r="G91" s="90" t="s">
        <v>1</v>
      </c>
      <c r="H91" s="90" t="s">
        <v>17</v>
      </c>
      <c r="I91" s="105">
        <f>'Приложение 4'!J15</f>
        <v>1285044</v>
      </c>
      <c r="J91" s="105">
        <f>'Приложение 4'!K15</f>
        <v>1285044</v>
      </c>
      <c r="K91" s="106"/>
    </row>
    <row r="92" spans="1:11" s="37" customFormat="1" ht="36" x14ac:dyDescent="0.45">
      <c r="A92" s="92" t="s">
        <v>73</v>
      </c>
      <c r="B92" s="89">
        <v>99</v>
      </c>
      <c r="C92" s="89">
        <v>0</v>
      </c>
      <c r="D92" s="90" t="s">
        <v>7</v>
      </c>
      <c r="E92" s="90" t="s">
        <v>150</v>
      </c>
      <c r="F92" s="90" t="s">
        <v>5</v>
      </c>
      <c r="G92" s="90" t="s">
        <v>7</v>
      </c>
      <c r="H92" s="90" t="s">
        <v>7</v>
      </c>
      <c r="I92" s="105">
        <f>I93+I94+I95+I96+I97</f>
        <v>9840786</v>
      </c>
      <c r="J92" s="105">
        <f>J93+J94+J95+J96+J97</f>
        <v>9840786</v>
      </c>
      <c r="K92" s="106"/>
    </row>
    <row r="93" spans="1:11" s="37" customFormat="1" ht="54" x14ac:dyDescent="0.45">
      <c r="A93" s="93" t="s">
        <v>14</v>
      </c>
      <c r="B93" s="89">
        <v>99</v>
      </c>
      <c r="C93" s="89">
        <v>0</v>
      </c>
      <c r="D93" s="90" t="s">
        <v>7</v>
      </c>
      <c r="E93" s="90" t="s">
        <v>150</v>
      </c>
      <c r="F93" s="90" t="s">
        <v>13</v>
      </c>
      <c r="G93" s="90" t="s">
        <v>1</v>
      </c>
      <c r="H93" s="90" t="s">
        <v>35</v>
      </c>
      <c r="I93" s="105">
        <f>'Приложение 4'!J148</f>
        <v>499940</v>
      </c>
      <c r="J93" s="105">
        <f>'Приложение 4'!K148</f>
        <v>499940</v>
      </c>
      <c r="K93" s="106"/>
    </row>
    <row r="94" spans="1:11" s="37" customFormat="1" ht="54" x14ac:dyDescent="0.45">
      <c r="A94" s="93" t="s">
        <v>14</v>
      </c>
      <c r="B94" s="89">
        <v>99</v>
      </c>
      <c r="C94" s="89">
        <v>0</v>
      </c>
      <c r="D94" s="90" t="s">
        <v>7</v>
      </c>
      <c r="E94" s="90" t="s">
        <v>150</v>
      </c>
      <c r="F94" s="90" t="s">
        <v>13</v>
      </c>
      <c r="G94" s="90" t="s">
        <v>1</v>
      </c>
      <c r="H94" s="90" t="s">
        <v>12</v>
      </c>
      <c r="I94" s="105">
        <f>'Приложение 4'!J19</f>
        <v>7758146</v>
      </c>
      <c r="J94" s="105">
        <f>'Приложение 4'!K19</f>
        <v>7758146</v>
      </c>
      <c r="K94" s="106"/>
    </row>
    <row r="95" spans="1:11" s="37" customFormat="1" ht="27.6" x14ac:dyDescent="0.45">
      <c r="A95" s="94" t="s">
        <v>151</v>
      </c>
      <c r="B95" s="89">
        <v>99</v>
      </c>
      <c r="C95" s="89">
        <v>0</v>
      </c>
      <c r="D95" s="90" t="s">
        <v>7</v>
      </c>
      <c r="E95" s="90" t="s">
        <v>150</v>
      </c>
      <c r="F95" s="90" t="s">
        <v>0</v>
      </c>
      <c r="G95" s="90" t="s">
        <v>1</v>
      </c>
      <c r="H95" s="90" t="s">
        <v>35</v>
      </c>
      <c r="I95" s="105">
        <f>'Приложение 4'!J149</f>
        <v>100600</v>
      </c>
      <c r="J95" s="105">
        <f>'Приложение 4'!K149</f>
        <v>100600</v>
      </c>
      <c r="K95" s="106"/>
    </row>
    <row r="96" spans="1:11" s="37" customFormat="1" ht="27.6" x14ac:dyDescent="0.45">
      <c r="A96" s="94" t="s">
        <v>151</v>
      </c>
      <c r="B96" s="89">
        <v>99</v>
      </c>
      <c r="C96" s="89">
        <v>0</v>
      </c>
      <c r="D96" s="90" t="s">
        <v>7</v>
      </c>
      <c r="E96" s="90" t="s">
        <v>150</v>
      </c>
      <c r="F96" s="90" t="s">
        <v>0</v>
      </c>
      <c r="G96" s="90" t="s">
        <v>1</v>
      </c>
      <c r="H96" s="90" t="s">
        <v>12</v>
      </c>
      <c r="I96" s="105">
        <f>'Приложение 4'!J20</f>
        <v>1424100</v>
      </c>
      <c r="J96" s="105">
        <f>'Приложение 4'!K20</f>
        <v>1424100</v>
      </c>
      <c r="K96" s="106"/>
    </row>
    <row r="97" spans="1:11" s="37" customFormat="1" ht="27.6" x14ac:dyDescent="0.45">
      <c r="A97" s="93" t="s">
        <v>11</v>
      </c>
      <c r="B97" s="89">
        <v>99</v>
      </c>
      <c r="C97" s="89">
        <v>0</v>
      </c>
      <c r="D97" s="90" t="s">
        <v>7</v>
      </c>
      <c r="E97" s="90" t="s">
        <v>150</v>
      </c>
      <c r="F97" s="90" t="s">
        <v>9</v>
      </c>
      <c r="G97" s="90" t="s">
        <v>1</v>
      </c>
      <c r="H97" s="90" t="s">
        <v>12</v>
      </c>
      <c r="I97" s="105">
        <f>'Приложение 4'!J25</f>
        <v>58000</v>
      </c>
      <c r="J97" s="105">
        <f>'Приложение 4'!K25</f>
        <v>58000</v>
      </c>
      <c r="K97" s="106"/>
    </row>
    <row r="98" spans="1:11" s="37" customFormat="1" ht="27.6" x14ac:dyDescent="0.45">
      <c r="A98" s="94" t="s">
        <v>152</v>
      </c>
      <c r="B98" s="89">
        <v>99</v>
      </c>
      <c r="C98" s="89">
        <v>0</v>
      </c>
      <c r="D98" s="90" t="s">
        <v>7</v>
      </c>
      <c r="E98" s="90" t="s">
        <v>153</v>
      </c>
      <c r="F98" s="90" t="s">
        <v>5</v>
      </c>
      <c r="G98" s="90" t="s">
        <v>7</v>
      </c>
      <c r="H98" s="90" t="s">
        <v>7</v>
      </c>
      <c r="I98" s="105">
        <f>I99+I100</f>
        <v>41000</v>
      </c>
      <c r="J98" s="105">
        <f>J99+J100</f>
        <v>41000</v>
      </c>
      <c r="K98" s="106"/>
    </row>
    <row r="99" spans="1:11" s="37" customFormat="1" ht="27.6" x14ac:dyDescent="0.45">
      <c r="A99" s="93" t="s">
        <v>11</v>
      </c>
      <c r="B99" s="89">
        <v>99</v>
      </c>
      <c r="C99" s="89">
        <v>0</v>
      </c>
      <c r="D99" s="90" t="s">
        <v>7</v>
      </c>
      <c r="E99" s="90" t="s">
        <v>153</v>
      </c>
      <c r="F99" s="90" t="s">
        <v>9</v>
      </c>
      <c r="G99" s="90" t="s">
        <v>1</v>
      </c>
      <c r="H99" s="90" t="s">
        <v>35</v>
      </c>
      <c r="I99" s="105">
        <f>'Приложение 4'!J151</f>
        <v>1000</v>
      </c>
      <c r="J99" s="105">
        <f>'Приложение 4'!K151</f>
        <v>1000</v>
      </c>
      <c r="K99" s="106"/>
    </row>
    <row r="100" spans="1:11" s="37" customFormat="1" ht="27.6" x14ac:dyDescent="0.45">
      <c r="A100" s="93" t="s">
        <v>11</v>
      </c>
      <c r="B100" s="89">
        <v>99</v>
      </c>
      <c r="C100" s="89">
        <v>0</v>
      </c>
      <c r="D100" s="90" t="s">
        <v>7</v>
      </c>
      <c r="E100" s="90" t="s">
        <v>153</v>
      </c>
      <c r="F100" s="90" t="s">
        <v>9</v>
      </c>
      <c r="G100" s="90" t="s">
        <v>1</v>
      </c>
      <c r="H100" s="90" t="s">
        <v>12</v>
      </c>
      <c r="I100" s="105">
        <f>'Приложение 4'!J21</f>
        <v>40000</v>
      </c>
      <c r="J100" s="105">
        <f>'Приложение 4'!K21</f>
        <v>40000</v>
      </c>
      <c r="K100" s="106"/>
    </row>
    <row r="101" spans="1:11" s="37" customFormat="1" ht="27.6" x14ac:dyDescent="0.45">
      <c r="A101" s="92" t="s">
        <v>157</v>
      </c>
      <c r="B101" s="89">
        <v>99</v>
      </c>
      <c r="C101" s="89">
        <v>0</v>
      </c>
      <c r="D101" s="90" t="s">
        <v>7</v>
      </c>
      <c r="E101" s="90" t="s">
        <v>156</v>
      </c>
      <c r="F101" s="90" t="s">
        <v>5</v>
      </c>
      <c r="G101" s="90" t="s">
        <v>7</v>
      </c>
      <c r="H101" s="90" t="s">
        <v>7</v>
      </c>
      <c r="I101" s="105">
        <f>I102</f>
        <v>50000</v>
      </c>
      <c r="J101" s="105">
        <f>J102</f>
        <v>50000</v>
      </c>
      <c r="K101" s="106"/>
    </row>
    <row r="102" spans="1:11" s="37" customFormat="1" ht="27.6" x14ac:dyDescent="0.45">
      <c r="A102" s="92" t="s">
        <v>32</v>
      </c>
      <c r="B102" s="89">
        <v>99</v>
      </c>
      <c r="C102" s="89">
        <v>0</v>
      </c>
      <c r="D102" s="90" t="s">
        <v>7</v>
      </c>
      <c r="E102" s="90" t="s">
        <v>156</v>
      </c>
      <c r="F102" s="90" t="s">
        <v>31</v>
      </c>
      <c r="G102" s="90" t="s">
        <v>1</v>
      </c>
      <c r="H102" s="90" t="s">
        <v>38</v>
      </c>
      <c r="I102" s="105">
        <f>'Приложение 4'!J40</f>
        <v>50000</v>
      </c>
      <c r="J102" s="105">
        <f>'Приложение 4'!K40</f>
        <v>50000</v>
      </c>
      <c r="K102" s="106"/>
    </row>
    <row r="103" spans="1:11" ht="23.25" customHeight="1" x14ac:dyDescent="0.25">
      <c r="A103" s="139"/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</row>
    <row r="104" spans="1:11" x14ac:dyDescent="0.25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</row>
    <row r="105" spans="1:11" x14ac:dyDescent="0.25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</row>
    <row r="106" spans="1:11" x14ac:dyDescent="0.25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</row>
  </sheetData>
  <autoFilter ref="A8:I10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4">
    <mergeCell ref="A1:J1"/>
    <mergeCell ref="A3:J3"/>
    <mergeCell ref="F7:F8"/>
    <mergeCell ref="G7:G8"/>
    <mergeCell ref="H7:H8"/>
    <mergeCell ref="I6:I8"/>
    <mergeCell ref="A6:A8"/>
    <mergeCell ref="B7:E7"/>
    <mergeCell ref="B6:H6"/>
    <mergeCell ref="A103:K103"/>
    <mergeCell ref="A104:K104"/>
    <mergeCell ref="A105:K105"/>
    <mergeCell ref="A106:K106"/>
    <mergeCell ref="J6:J8"/>
  </mergeCells>
  <pageMargins left="0.98425196850393704" right="0.31496062992125984" top="0.39370078740157483" bottom="0.27559055118110237" header="0" footer="0"/>
  <pageSetup paperSize="9" scale="43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view="pageBreakPreview" topLeftCell="A148" zoomScale="60" zoomScaleNormal="85" workbookViewId="0">
      <selection activeCell="A152" sqref="A152:K152"/>
    </sheetView>
  </sheetViews>
  <sheetFormatPr defaultColWidth="9.109375" defaultRowHeight="13.2" x14ac:dyDescent="0.25"/>
  <cols>
    <col min="1" max="1" width="87.6640625" style="30" customWidth="1"/>
    <col min="2" max="2" width="8.109375" style="29" customWidth="1"/>
    <col min="3" max="3" width="8.33203125" style="29" customWidth="1"/>
    <col min="4" max="4" width="7.6640625" style="29" customWidth="1"/>
    <col min="5" max="5" width="8.33203125" style="29" customWidth="1"/>
    <col min="6" max="6" width="8" style="29" customWidth="1"/>
    <col min="7" max="7" width="7.6640625" style="29" customWidth="1"/>
    <col min="8" max="8" width="12.44140625" style="29" customWidth="1"/>
    <col min="9" max="9" width="9.88671875" style="29" customWidth="1"/>
    <col min="10" max="10" width="22.44140625" style="29" customWidth="1"/>
    <col min="11" max="11" width="22.33203125" style="29" customWidth="1"/>
    <col min="12" max="12" width="14.109375" style="27" bestFit="1" customWidth="1"/>
    <col min="13" max="13" width="9.109375" style="27"/>
    <col min="14" max="15" width="25.88671875" style="27" bestFit="1" customWidth="1"/>
    <col min="16" max="16384" width="9.109375" style="27"/>
  </cols>
  <sheetData>
    <row r="1" spans="1:15" ht="271.5" customHeight="1" x14ac:dyDescent="0.25">
      <c r="A1" s="149" t="s">
        <v>187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5" ht="15" customHeight="1" x14ac:dyDescent="0.25">
      <c r="A2" s="28"/>
    </row>
    <row r="3" spans="1:15" ht="66" customHeight="1" x14ac:dyDescent="0.25">
      <c r="A3" s="143" t="s">
        <v>171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5" ht="9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79"/>
    </row>
    <row r="5" spans="1:15" ht="19.5" customHeight="1" x14ac:dyDescent="0.25">
      <c r="A5" s="31"/>
      <c r="B5" s="32"/>
      <c r="C5" s="32"/>
      <c r="D5" s="32"/>
      <c r="E5" s="32"/>
      <c r="F5" s="32"/>
      <c r="G5" s="32"/>
      <c r="H5" s="32"/>
      <c r="I5" s="32"/>
      <c r="J5" s="52" t="s">
        <v>78</v>
      </c>
      <c r="K5" s="52" t="s">
        <v>78</v>
      </c>
    </row>
    <row r="6" spans="1:15" ht="28.5" customHeight="1" x14ac:dyDescent="0.25">
      <c r="A6" s="145" t="s">
        <v>71</v>
      </c>
      <c r="B6" s="151" t="s">
        <v>75</v>
      </c>
      <c r="C6" s="152"/>
      <c r="D6" s="152"/>
      <c r="E6" s="152"/>
      <c r="F6" s="152"/>
      <c r="G6" s="152"/>
      <c r="H6" s="152"/>
      <c r="I6" s="152"/>
      <c r="J6" s="148" t="s">
        <v>133</v>
      </c>
      <c r="K6" s="148" t="s">
        <v>172</v>
      </c>
    </row>
    <row r="7" spans="1:15" ht="28.5" customHeight="1" x14ac:dyDescent="0.25">
      <c r="A7" s="145"/>
      <c r="B7" s="153" t="s">
        <v>70</v>
      </c>
      <c r="C7" s="150" t="s">
        <v>69</v>
      </c>
      <c r="D7" s="150" t="s">
        <v>68</v>
      </c>
      <c r="E7" s="146" t="s">
        <v>67</v>
      </c>
      <c r="F7" s="146"/>
      <c r="G7" s="146"/>
      <c r="H7" s="146"/>
      <c r="I7" s="150" t="s">
        <v>66</v>
      </c>
      <c r="J7" s="145"/>
      <c r="K7" s="145"/>
    </row>
    <row r="8" spans="1:15" ht="147" customHeight="1" x14ac:dyDescent="0.25">
      <c r="A8" s="145"/>
      <c r="B8" s="153"/>
      <c r="C8" s="150"/>
      <c r="D8" s="150"/>
      <c r="E8" s="59" t="s">
        <v>65</v>
      </c>
      <c r="F8" s="59" t="s">
        <v>64</v>
      </c>
      <c r="G8" s="59" t="s">
        <v>63</v>
      </c>
      <c r="H8" s="59" t="s">
        <v>62</v>
      </c>
      <c r="I8" s="150"/>
      <c r="J8" s="145"/>
      <c r="K8" s="145"/>
    </row>
    <row r="9" spans="1:15" s="37" customFormat="1" ht="27.6" x14ac:dyDescent="0.45">
      <c r="A9" s="33" t="s">
        <v>61</v>
      </c>
      <c r="B9" s="34"/>
      <c r="C9" s="35"/>
      <c r="D9" s="35"/>
      <c r="E9" s="35"/>
      <c r="F9" s="35"/>
      <c r="G9" s="35"/>
      <c r="H9" s="35"/>
      <c r="I9" s="35"/>
      <c r="J9" s="36">
        <f>J10+J141</f>
        <v>39954350</v>
      </c>
      <c r="K9" s="36">
        <f>K10+K141</f>
        <v>39677050</v>
      </c>
    </row>
    <row r="10" spans="1:15" s="37" customFormat="1" ht="27.6" x14ac:dyDescent="0.45">
      <c r="A10" s="38" t="s">
        <v>117</v>
      </c>
      <c r="B10" s="34">
        <v>802</v>
      </c>
      <c r="C10" s="35"/>
      <c r="D10" s="35"/>
      <c r="E10" s="35"/>
      <c r="F10" s="35"/>
      <c r="G10" s="35"/>
      <c r="H10" s="35"/>
      <c r="I10" s="35"/>
      <c r="J10" s="36">
        <f>J11+J47+J54+J82+J125+J41+J113+J118+J136</f>
        <v>38300810</v>
      </c>
      <c r="K10" s="36">
        <f>K11+K47+K54+K82+K125+K41+K113+K118+K136</f>
        <v>38023510</v>
      </c>
      <c r="N10" s="80"/>
      <c r="O10" s="80"/>
    </row>
    <row r="11" spans="1:15" s="42" customFormat="1" ht="28.2" x14ac:dyDescent="0.5">
      <c r="A11" s="39" t="s">
        <v>41</v>
      </c>
      <c r="B11" s="34">
        <v>802</v>
      </c>
      <c r="C11" s="40" t="s">
        <v>1</v>
      </c>
      <c r="D11" s="40" t="s">
        <v>7</v>
      </c>
      <c r="E11" s="40" t="s">
        <v>7</v>
      </c>
      <c r="F11" s="40" t="s">
        <v>2</v>
      </c>
      <c r="G11" s="40" t="s">
        <v>7</v>
      </c>
      <c r="H11" s="40" t="s">
        <v>6</v>
      </c>
      <c r="I11" s="40" t="s">
        <v>5</v>
      </c>
      <c r="J11" s="41">
        <f>J12+J16+J30+J34+J26</f>
        <v>12016531</v>
      </c>
      <c r="K11" s="41">
        <f>K12+K16+K30+K34+K26</f>
        <v>12066531</v>
      </c>
    </row>
    <row r="12" spans="1:15" s="37" customFormat="1" ht="57.75" customHeight="1" x14ac:dyDescent="0.45">
      <c r="A12" s="43" t="s">
        <v>60</v>
      </c>
      <c r="B12" s="44">
        <v>802</v>
      </c>
      <c r="C12" s="45" t="s">
        <v>1</v>
      </c>
      <c r="D12" s="45" t="s">
        <v>17</v>
      </c>
      <c r="E12" s="45" t="s">
        <v>7</v>
      </c>
      <c r="F12" s="45" t="s">
        <v>2</v>
      </c>
      <c r="G12" s="45" t="s">
        <v>7</v>
      </c>
      <c r="H12" s="45" t="s">
        <v>6</v>
      </c>
      <c r="I12" s="45" t="s">
        <v>5</v>
      </c>
      <c r="J12" s="46">
        <f t="shared" ref="J12:K14" si="0">J13</f>
        <v>1285044</v>
      </c>
      <c r="K12" s="46">
        <f t="shared" si="0"/>
        <v>1285044</v>
      </c>
    </row>
    <row r="13" spans="1:15" s="37" customFormat="1" ht="27.6" x14ac:dyDescent="0.45">
      <c r="A13" s="43" t="s">
        <v>15</v>
      </c>
      <c r="B13" s="44">
        <v>802</v>
      </c>
      <c r="C13" s="45" t="s">
        <v>1</v>
      </c>
      <c r="D13" s="45" t="s">
        <v>17</v>
      </c>
      <c r="E13" s="45" t="s">
        <v>10</v>
      </c>
      <c r="F13" s="45" t="s">
        <v>2</v>
      </c>
      <c r="G13" s="45" t="s">
        <v>7</v>
      </c>
      <c r="H13" s="45" t="s">
        <v>6</v>
      </c>
      <c r="I13" s="45" t="s">
        <v>5</v>
      </c>
      <c r="J13" s="46">
        <f>J14</f>
        <v>1285044</v>
      </c>
      <c r="K13" s="46">
        <f>K14</f>
        <v>1285044</v>
      </c>
    </row>
    <row r="14" spans="1:15" s="37" customFormat="1" ht="27.6" x14ac:dyDescent="0.45">
      <c r="A14" s="47" t="s">
        <v>59</v>
      </c>
      <c r="B14" s="44">
        <v>802</v>
      </c>
      <c r="C14" s="45" t="s">
        <v>1</v>
      </c>
      <c r="D14" s="45" t="s">
        <v>17</v>
      </c>
      <c r="E14" s="45" t="s">
        <v>10</v>
      </c>
      <c r="F14" s="45" t="s">
        <v>2</v>
      </c>
      <c r="G14" s="45" t="s">
        <v>7</v>
      </c>
      <c r="H14" s="45" t="s">
        <v>149</v>
      </c>
      <c r="I14" s="45" t="s">
        <v>5</v>
      </c>
      <c r="J14" s="46">
        <f t="shared" si="0"/>
        <v>1285044</v>
      </c>
      <c r="K14" s="46">
        <f t="shared" si="0"/>
        <v>1285044</v>
      </c>
    </row>
    <row r="15" spans="1:15" s="37" customFormat="1" ht="96" customHeight="1" x14ac:dyDescent="0.45">
      <c r="A15" s="47" t="s">
        <v>14</v>
      </c>
      <c r="B15" s="44">
        <v>802</v>
      </c>
      <c r="C15" s="45" t="s">
        <v>1</v>
      </c>
      <c r="D15" s="45" t="s">
        <v>17</v>
      </c>
      <c r="E15" s="45" t="s">
        <v>10</v>
      </c>
      <c r="F15" s="45" t="s">
        <v>2</v>
      </c>
      <c r="G15" s="45" t="s">
        <v>7</v>
      </c>
      <c r="H15" s="45" t="s">
        <v>149</v>
      </c>
      <c r="I15" s="45" t="s">
        <v>13</v>
      </c>
      <c r="J15" s="2">
        <v>1285044</v>
      </c>
      <c r="K15" s="2">
        <v>1285044</v>
      </c>
    </row>
    <row r="16" spans="1:15" s="37" customFormat="1" ht="72.75" customHeight="1" x14ac:dyDescent="0.45">
      <c r="A16" s="43" t="s">
        <v>58</v>
      </c>
      <c r="B16" s="44">
        <v>802</v>
      </c>
      <c r="C16" s="45" t="s">
        <v>1</v>
      </c>
      <c r="D16" s="45" t="s">
        <v>12</v>
      </c>
      <c r="E16" s="45" t="s">
        <v>7</v>
      </c>
      <c r="F16" s="45" t="s">
        <v>2</v>
      </c>
      <c r="G16" s="45" t="s">
        <v>7</v>
      </c>
      <c r="H16" s="45" t="s">
        <v>6</v>
      </c>
      <c r="I16" s="45" t="s">
        <v>5</v>
      </c>
      <c r="J16" s="46">
        <f>J17</f>
        <v>9390246</v>
      </c>
      <c r="K16" s="46">
        <f>K17</f>
        <v>9390246</v>
      </c>
    </row>
    <row r="17" spans="1:11" s="37" customFormat="1" ht="27.6" x14ac:dyDescent="0.45">
      <c r="A17" s="43" t="s">
        <v>15</v>
      </c>
      <c r="B17" s="44">
        <v>802</v>
      </c>
      <c r="C17" s="45" t="s">
        <v>1</v>
      </c>
      <c r="D17" s="45" t="s">
        <v>12</v>
      </c>
      <c r="E17" s="45" t="s">
        <v>10</v>
      </c>
      <c r="F17" s="45" t="s">
        <v>2</v>
      </c>
      <c r="G17" s="45" t="s">
        <v>7</v>
      </c>
      <c r="H17" s="45" t="s">
        <v>6</v>
      </c>
      <c r="I17" s="45" t="s">
        <v>5</v>
      </c>
      <c r="J17" s="46">
        <f>J18+J22+J24</f>
        <v>9390246</v>
      </c>
      <c r="K17" s="46">
        <f>K18+K22+K24</f>
        <v>9390246</v>
      </c>
    </row>
    <row r="18" spans="1:11" s="37" customFormat="1" ht="45.6" x14ac:dyDescent="0.45">
      <c r="A18" s="43" t="s">
        <v>73</v>
      </c>
      <c r="B18" s="44">
        <v>802</v>
      </c>
      <c r="C18" s="45" t="s">
        <v>1</v>
      </c>
      <c r="D18" s="45" t="s">
        <v>12</v>
      </c>
      <c r="E18" s="45" t="s">
        <v>10</v>
      </c>
      <c r="F18" s="45" t="s">
        <v>2</v>
      </c>
      <c r="G18" s="45" t="s">
        <v>7</v>
      </c>
      <c r="H18" s="45" t="s">
        <v>150</v>
      </c>
      <c r="I18" s="45" t="s">
        <v>5</v>
      </c>
      <c r="J18" s="46">
        <f>J19+J20+J21</f>
        <v>9222246</v>
      </c>
      <c r="K18" s="46">
        <f>K19+K20+K21</f>
        <v>9222246</v>
      </c>
    </row>
    <row r="19" spans="1:11" s="37" customFormat="1" ht="94.5" customHeight="1" x14ac:dyDescent="0.45">
      <c r="A19" s="47" t="s">
        <v>14</v>
      </c>
      <c r="B19" s="44">
        <v>802</v>
      </c>
      <c r="C19" s="45" t="s">
        <v>1</v>
      </c>
      <c r="D19" s="45" t="s">
        <v>12</v>
      </c>
      <c r="E19" s="45" t="s">
        <v>10</v>
      </c>
      <c r="F19" s="45" t="s">
        <v>2</v>
      </c>
      <c r="G19" s="45" t="s">
        <v>7</v>
      </c>
      <c r="H19" s="45" t="s">
        <v>150</v>
      </c>
      <c r="I19" s="45" t="s">
        <v>13</v>
      </c>
      <c r="J19" s="2">
        <v>7758146</v>
      </c>
      <c r="K19" s="2">
        <v>7758146</v>
      </c>
    </row>
    <row r="20" spans="1:11" s="37" customFormat="1" ht="45.6" x14ac:dyDescent="0.45">
      <c r="A20" s="48" t="s">
        <v>151</v>
      </c>
      <c r="B20" s="44">
        <v>802</v>
      </c>
      <c r="C20" s="45" t="s">
        <v>1</v>
      </c>
      <c r="D20" s="45" t="s">
        <v>12</v>
      </c>
      <c r="E20" s="45" t="s">
        <v>10</v>
      </c>
      <c r="F20" s="45" t="s">
        <v>2</v>
      </c>
      <c r="G20" s="45" t="s">
        <v>7</v>
      </c>
      <c r="H20" s="45" t="s">
        <v>150</v>
      </c>
      <c r="I20" s="45" t="s">
        <v>0</v>
      </c>
      <c r="J20" s="2">
        <v>1424100</v>
      </c>
      <c r="K20" s="2">
        <v>1424100</v>
      </c>
    </row>
    <row r="21" spans="1:11" s="37" customFormat="1" ht="27.6" x14ac:dyDescent="0.45">
      <c r="A21" s="47" t="s">
        <v>11</v>
      </c>
      <c r="B21" s="44">
        <v>802</v>
      </c>
      <c r="C21" s="45" t="s">
        <v>1</v>
      </c>
      <c r="D21" s="45" t="s">
        <v>12</v>
      </c>
      <c r="E21" s="45" t="s">
        <v>10</v>
      </c>
      <c r="F21" s="45" t="s">
        <v>2</v>
      </c>
      <c r="G21" s="45" t="s">
        <v>7</v>
      </c>
      <c r="H21" s="45" t="s">
        <v>150</v>
      </c>
      <c r="I21" s="45" t="s">
        <v>9</v>
      </c>
      <c r="J21" s="2">
        <v>40000</v>
      </c>
      <c r="K21" s="2">
        <v>40000</v>
      </c>
    </row>
    <row r="22" spans="1:11" s="37" customFormat="1" ht="79.5" customHeight="1" x14ac:dyDescent="0.45">
      <c r="A22" s="63" t="s">
        <v>122</v>
      </c>
      <c r="B22" s="44">
        <v>802</v>
      </c>
      <c r="C22" s="45" t="s">
        <v>1</v>
      </c>
      <c r="D22" s="45" t="s">
        <v>12</v>
      </c>
      <c r="E22" s="45" t="s">
        <v>10</v>
      </c>
      <c r="F22" s="45" t="s">
        <v>2</v>
      </c>
      <c r="G22" s="45" t="s">
        <v>7</v>
      </c>
      <c r="H22" s="45" t="s">
        <v>121</v>
      </c>
      <c r="I22" s="45" t="s">
        <v>5</v>
      </c>
      <c r="J22" s="2">
        <f>J23</f>
        <v>110000</v>
      </c>
      <c r="K22" s="2">
        <f>K23</f>
        <v>110000</v>
      </c>
    </row>
    <row r="23" spans="1:11" s="37" customFormat="1" ht="27.6" x14ac:dyDescent="0.45">
      <c r="A23" s="63" t="s">
        <v>47</v>
      </c>
      <c r="B23" s="44">
        <v>802</v>
      </c>
      <c r="C23" s="45" t="s">
        <v>1</v>
      </c>
      <c r="D23" s="45" t="s">
        <v>12</v>
      </c>
      <c r="E23" s="45" t="s">
        <v>10</v>
      </c>
      <c r="F23" s="45" t="s">
        <v>2</v>
      </c>
      <c r="G23" s="45" t="s">
        <v>7</v>
      </c>
      <c r="H23" s="45" t="s">
        <v>121</v>
      </c>
      <c r="I23" s="45" t="s">
        <v>46</v>
      </c>
      <c r="J23" s="2">
        <v>110000</v>
      </c>
      <c r="K23" s="2">
        <v>110000</v>
      </c>
    </row>
    <row r="24" spans="1:11" s="37" customFormat="1" ht="27.6" x14ac:dyDescent="0.45">
      <c r="A24" s="43" t="s">
        <v>152</v>
      </c>
      <c r="B24" s="44">
        <v>802</v>
      </c>
      <c r="C24" s="45" t="s">
        <v>1</v>
      </c>
      <c r="D24" s="45" t="s">
        <v>12</v>
      </c>
      <c r="E24" s="45" t="s">
        <v>10</v>
      </c>
      <c r="F24" s="45" t="s">
        <v>2</v>
      </c>
      <c r="G24" s="45" t="s">
        <v>7</v>
      </c>
      <c r="H24" s="45" t="s">
        <v>153</v>
      </c>
      <c r="I24" s="45" t="s">
        <v>5</v>
      </c>
      <c r="J24" s="46">
        <f>J25</f>
        <v>58000</v>
      </c>
      <c r="K24" s="46">
        <f>K25</f>
        <v>58000</v>
      </c>
    </row>
    <row r="25" spans="1:11" s="37" customFormat="1" ht="27.6" x14ac:dyDescent="0.45">
      <c r="A25" s="47" t="s">
        <v>11</v>
      </c>
      <c r="B25" s="44">
        <v>802</v>
      </c>
      <c r="C25" s="45" t="s">
        <v>1</v>
      </c>
      <c r="D25" s="45" t="s">
        <v>12</v>
      </c>
      <c r="E25" s="45" t="s">
        <v>10</v>
      </c>
      <c r="F25" s="45" t="s">
        <v>2</v>
      </c>
      <c r="G25" s="45" t="s">
        <v>7</v>
      </c>
      <c r="H25" s="45" t="s">
        <v>153</v>
      </c>
      <c r="I25" s="45" t="s">
        <v>9</v>
      </c>
      <c r="J25" s="46">
        <v>58000</v>
      </c>
      <c r="K25" s="46">
        <v>58000</v>
      </c>
    </row>
    <row r="26" spans="1:11" s="37" customFormat="1" ht="77.25" customHeight="1" x14ac:dyDescent="0.45">
      <c r="A26" s="70" t="s">
        <v>118</v>
      </c>
      <c r="B26" s="44">
        <v>802</v>
      </c>
      <c r="C26" s="45" t="s">
        <v>1</v>
      </c>
      <c r="D26" s="45" t="s">
        <v>29</v>
      </c>
      <c r="E26" s="45" t="s">
        <v>7</v>
      </c>
      <c r="F26" s="45" t="s">
        <v>2</v>
      </c>
      <c r="G26" s="45" t="s">
        <v>7</v>
      </c>
      <c r="H26" s="45" t="s">
        <v>6</v>
      </c>
      <c r="I26" s="45" t="s">
        <v>5</v>
      </c>
      <c r="J26" s="46">
        <f t="shared" ref="J26:K28" si="1">J27</f>
        <v>391241</v>
      </c>
      <c r="K26" s="46">
        <f t="shared" si="1"/>
        <v>391241</v>
      </c>
    </row>
    <row r="27" spans="1:11" s="37" customFormat="1" ht="27.6" x14ac:dyDescent="0.45">
      <c r="A27" s="71" t="s">
        <v>15</v>
      </c>
      <c r="B27" s="44">
        <v>802</v>
      </c>
      <c r="C27" s="45" t="s">
        <v>1</v>
      </c>
      <c r="D27" s="45" t="s">
        <v>29</v>
      </c>
      <c r="E27" s="45" t="s">
        <v>10</v>
      </c>
      <c r="F27" s="45" t="s">
        <v>2</v>
      </c>
      <c r="G27" s="45" t="s">
        <v>7</v>
      </c>
      <c r="H27" s="45" t="s">
        <v>6</v>
      </c>
      <c r="I27" s="45" t="s">
        <v>5</v>
      </c>
      <c r="J27" s="46">
        <f>J28</f>
        <v>391241</v>
      </c>
      <c r="K27" s="46">
        <f>K28</f>
        <v>391241</v>
      </c>
    </row>
    <row r="28" spans="1:11" s="37" customFormat="1" ht="97.5" customHeight="1" x14ac:dyDescent="0.45">
      <c r="A28" s="73" t="s">
        <v>120</v>
      </c>
      <c r="B28" s="44">
        <v>802</v>
      </c>
      <c r="C28" s="45" t="s">
        <v>1</v>
      </c>
      <c r="D28" s="45" t="s">
        <v>29</v>
      </c>
      <c r="E28" s="45" t="s">
        <v>10</v>
      </c>
      <c r="F28" s="45" t="s">
        <v>2</v>
      </c>
      <c r="G28" s="45" t="s">
        <v>7</v>
      </c>
      <c r="H28" s="45" t="s">
        <v>119</v>
      </c>
      <c r="I28" s="45" t="s">
        <v>5</v>
      </c>
      <c r="J28" s="46">
        <f t="shared" si="1"/>
        <v>391241</v>
      </c>
      <c r="K28" s="46">
        <f t="shared" si="1"/>
        <v>391241</v>
      </c>
    </row>
    <row r="29" spans="1:11" s="37" customFormat="1" ht="27.6" x14ac:dyDescent="0.45">
      <c r="A29" s="72" t="s">
        <v>47</v>
      </c>
      <c r="B29" s="44">
        <v>802</v>
      </c>
      <c r="C29" s="45" t="s">
        <v>1</v>
      </c>
      <c r="D29" s="45" t="s">
        <v>29</v>
      </c>
      <c r="E29" s="45" t="s">
        <v>10</v>
      </c>
      <c r="F29" s="45" t="s">
        <v>2</v>
      </c>
      <c r="G29" s="45" t="s">
        <v>7</v>
      </c>
      <c r="H29" s="45" t="s">
        <v>119</v>
      </c>
      <c r="I29" s="45" t="s">
        <v>46</v>
      </c>
      <c r="J29" s="46">
        <v>391241</v>
      </c>
      <c r="K29" s="46">
        <v>391241</v>
      </c>
    </row>
    <row r="30" spans="1:11" s="37" customFormat="1" ht="27.6" x14ac:dyDescent="0.45">
      <c r="A30" s="43" t="s">
        <v>57</v>
      </c>
      <c r="B30" s="44">
        <v>802</v>
      </c>
      <c r="C30" s="45" t="s">
        <v>1</v>
      </c>
      <c r="D30" s="45" t="s">
        <v>4</v>
      </c>
      <c r="E30" s="45" t="s">
        <v>7</v>
      </c>
      <c r="F30" s="45" t="s">
        <v>2</v>
      </c>
      <c r="G30" s="45" t="s">
        <v>7</v>
      </c>
      <c r="H30" s="45" t="s">
        <v>6</v>
      </c>
      <c r="I30" s="45" t="s">
        <v>5</v>
      </c>
      <c r="J30" s="46">
        <f t="shared" ref="J30:K32" si="2">J31</f>
        <v>400000</v>
      </c>
      <c r="K30" s="46">
        <f t="shared" si="2"/>
        <v>450000</v>
      </c>
    </row>
    <row r="31" spans="1:11" s="37" customFormat="1" ht="27.6" x14ac:dyDescent="0.45">
      <c r="A31" s="43" t="s">
        <v>15</v>
      </c>
      <c r="B31" s="44">
        <v>802</v>
      </c>
      <c r="C31" s="45" t="s">
        <v>1</v>
      </c>
      <c r="D31" s="45" t="s">
        <v>4</v>
      </c>
      <c r="E31" s="45" t="s">
        <v>10</v>
      </c>
      <c r="F31" s="45" t="s">
        <v>2</v>
      </c>
      <c r="G31" s="45" t="s">
        <v>7</v>
      </c>
      <c r="H31" s="45" t="s">
        <v>6</v>
      </c>
      <c r="I31" s="45" t="s">
        <v>5</v>
      </c>
      <c r="J31" s="46">
        <f>J32</f>
        <v>400000</v>
      </c>
      <c r="K31" s="46">
        <f>K32</f>
        <v>450000</v>
      </c>
    </row>
    <row r="32" spans="1:11" s="37" customFormat="1" ht="27.6" x14ac:dyDescent="0.45">
      <c r="A32" s="47" t="s">
        <v>56</v>
      </c>
      <c r="B32" s="44">
        <v>802</v>
      </c>
      <c r="C32" s="45" t="s">
        <v>1</v>
      </c>
      <c r="D32" s="45" t="s">
        <v>4</v>
      </c>
      <c r="E32" s="45" t="s">
        <v>10</v>
      </c>
      <c r="F32" s="45" t="s">
        <v>2</v>
      </c>
      <c r="G32" s="45" t="s">
        <v>7</v>
      </c>
      <c r="H32" s="45" t="s">
        <v>154</v>
      </c>
      <c r="I32" s="45" t="s">
        <v>5</v>
      </c>
      <c r="J32" s="46">
        <f t="shared" si="2"/>
        <v>400000</v>
      </c>
      <c r="K32" s="46">
        <f t="shared" si="2"/>
        <v>450000</v>
      </c>
    </row>
    <row r="33" spans="1:11" s="37" customFormat="1" ht="27.6" x14ac:dyDescent="0.45">
      <c r="A33" s="47" t="s">
        <v>11</v>
      </c>
      <c r="B33" s="44">
        <v>802</v>
      </c>
      <c r="C33" s="45" t="s">
        <v>1</v>
      </c>
      <c r="D33" s="45" t="s">
        <v>4</v>
      </c>
      <c r="E33" s="45" t="s">
        <v>10</v>
      </c>
      <c r="F33" s="45" t="s">
        <v>2</v>
      </c>
      <c r="G33" s="45" t="s">
        <v>7</v>
      </c>
      <c r="H33" s="45" t="s">
        <v>154</v>
      </c>
      <c r="I33" s="45" t="s">
        <v>9</v>
      </c>
      <c r="J33" s="46">
        <v>400000</v>
      </c>
      <c r="K33" s="46">
        <v>450000</v>
      </c>
    </row>
    <row r="34" spans="1:11" s="37" customFormat="1" ht="27.6" x14ac:dyDescent="0.45">
      <c r="A34" s="43" t="s">
        <v>40</v>
      </c>
      <c r="B34" s="44">
        <v>802</v>
      </c>
      <c r="C34" s="45" t="s">
        <v>1</v>
      </c>
      <c r="D34" s="45" t="s">
        <v>38</v>
      </c>
      <c r="E34" s="45" t="s">
        <v>7</v>
      </c>
      <c r="F34" s="45" t="s">
        <v>2</v>
      </c>
      <c r="G34" s="45" t="s">
        <v>7</v>
      </c>
      <c r="H34" s="45" t="s">
        <v>6</v>
      </c>
      <c r="I34" s="45" t="s">
        <v>5</v>
      </c>
      <c r="J34" s="46">
        <f>J35+J38</f>
        <v>550000</v>
      </c>
      <c r="K34" s="46">
        <f>K35+K38</f>
        <v>550000</v>
      </c>
    </row>
    <row r="35" spans="1:11" s="37" customFormat="1" ht="68.400000000000006" x14ac:dyDescent="0.45">
      <c r="A35" s="43" t="s">
        <v>134</v>
      </c>
      <c r="B35" s="44">
        <v>802</v>
      </c>
      <c r="C35" s="45" t="s">
        <v>1</v>
      </c>
      <c r="D35" s="45" t="s">
        <v>38</v>
      </c>
      <c r="E35" s="45" t="s">
        <v>79</v>
      </c>
      <c r="F35" s="45" t="s">
        <v>2</v>
      </c>
      <c r="G35" s="45" t="s">
        <v>7</v>
      </c>
      <c r="H35" s="45" t="s">
        <v>6</v>
      </c>
      <c r="I35" s="45" t="s">
        <v>5</v>
      </c>
      <c r="J35" s="46">
        <f>J36</f>
        <v>500000</v>
      </c>
      <c r="K35" s="46">
        <f>K36</f>
        <v>500000</v>
      </c>
    </row>
    <row r="36" spans="1:11" s="37" customFormat="1" ht="68.400000000000006" x14ac:dyDescent="0.45">
      <c r="A36" s="49" t="s">
        <v>155</v>
      </c>
      <c r="B36" s="44">
        <v>802</v>
      </c>
      <c r="C36" s="45" t="s">
        <v>1</v>
      </c>
      <c r="D36" s="45" t="s">
        <v>38</v>
      </c>
      <c r="E36" s="45" t="s">
        <v>79</v>
      </c>
      <c r="F36" s="45" t="s">
        <v>2</v>
      </c>
      <c r="G36" s="45" t="s">
        <v>7</v>
      </c>
      <c r="H36" s="45" t="s">
        <v>39</v>
      </c>
      <c r="I36" s="45" t="s">
        <v>5</v>
      </c>
      <c r="J36" s="46">
        <f t="shared" ref="J36:K36" si="3">J37</f>
        <v>500000</v>
      </c>
      <c r="K36" s="46">
        <f t="shared" si="3"/>
        <v>500000</v>
      </c>
    </row>
    <row r="37" spans="1:11" s="37" customFormat="1" ht="57" customHeight="1" x14ac:dyDescent="0.45">
      <c r="A37" s="48" t="s">
        <v>151</v>
      </c>
      <c r="B37" s="44">
        <v>802</v>
      </c>
      <c r="C37" s="45" t="s">
        <v>1</v>
      </c>
      <c r="D37" s="45" t="s">
        <v>38</v>
      </c>
      <c r="E37" s="45" t="s">
        <v>79</v>
      </c>
      <c r="F37" s="45" t="s">
        <v>2</v>
      </c>
      <c r="G37" s="45" t="s">
        <v>7</v>
      </c>
      <c r="H37" s="45" t="s">
        <v>39</v>
      </c>
      <c r="I37" s="45" t="s">
        <v>0</v>
      </c>
      <c r="J37" s="46">
        <v>500000</v>
      </c>
      <c r="K37" s="46">
        <v>500000</v>
      </c>
    </row>
    <row r="38" spans="1:11" s="37" customFormat="1" ht="32.25" customHeight="1" x14ac:dyDescent="0.45">
      <c r="A38" s="48" t="s">
        <v>15</v>
      </c>
      <c r="B38" s="44">
        <v>802</v>
      </c>
      <c r="C38" s="45" t="s">
        <v>1</v>
      </c>
      <c r="D38" s="45" t="s">
        <v>38</v>
      </c>
      <c r="E38" s="45" t="s">
        <v>10</v>
      </c>
      <c r="F38" s="45" t="s">
        <v>2</v>
      </c>
      <c r="G38" s="45" t="s">
        <v>7</v>
      </c>
      <c r="H38" s="45" t="s">
        <v>6</v>
      </c>
      <c r="I38" s="45" t="s">
        <v>5</v>
      </c>
      <c r="J38" s="46">
        <f>J39</f>
        <v>50000</v>
      </c>
      <c r="K38" s="46">
        <f>K39</f>
        <v>50000</v>
      </c>
    </row>
    <row r="39" spans="1:11" s="37" customFormat="1" ht="57" customHeight="1" x14ac:dyDescent="0.45">
      <c r="A39" s="43" t="s">
        <v>157</v>
      </c>
      <c r="B39" s="44">
        <v>802</v>
      </c>
      <c r="C39" s="45" t="s">
        <v>1</v>
      </c>
      <c r="D39" s="45" t="s">
        <v>38</v>
      </c>
      <c r="E39" s="45" t="s">
        <v>10</v>
      </c>
      <c r="F39" s="45" t="s">
        <v>2</v>
      </c>
      <c r="G39" s="45" t="s">
        <v>7</v>
      </c>
      <c r="H39" s="45" t="s">
        <v>156</v>
      </c>
      <c r="I39" s="45" t="s">
        <v>5</v>
      </c>
      <c r="J39" s="46">
        <f>J40</f>
        <v>50000</v>
      </c>
      <c r="K39" s="46">
        <f>K40</f>
        <v>50000</v>
      </c>
    </row>
    <row r="40" spans="1:11" s="37" customFormat="1" ht="27" customHeight="1" x14ac:dyDescent="0.45">
      <c r="A40" s="43" t="s">
        <v>32</v>
      </c>
      <c r="B40" s="44">
        <v>802</v>
      </c>
      <c r="C40" s="45" t="s">
        <v>1</v>
      </c>
      <c r="D40" s="45" t="s">
        <v>38</v>
      </c>
      <c r="E40" s="45" t="s">
        <v>10</v>
      </c>
      <c r="F40" s="45" t="s">
        <v>2</v>
      </c>
      <c r="G40" s="45" t="s">
        <v>7</v>
      </c>
      <c r="H40" s="45" t="s">
        <v>156</v>
      </c>
      <c r="I40" s="45" t="s">
        <v>31</v>
      </c>
      <c r="J40" s="46">
        <v>50000</v>
      </c>
      <c r="K40" s="46">
        <v>50000</v>
      </c>
    </row>
    <row r="41" spans="1:11" s="37" customFormat="1" ht="33" customHeight="1" x14ac:dyDescent="0.45">
      <c r="A41" s="74" t="s">
        <v>52</v>
      </c>
      <c r="B41" s="44">
        <v>802</v>
      </c>
      <c r="C41" s="45" t="s">
        <v>17</v>
      </c>
      <c r="D41" s="45" t="s">
        <v>7</v>
      </c>
      <c r="E41" s="45" t="s">
        <v>7</v>
      </c>
      <c r="F41" s="45" t="s">
        <v>2</v>
      </c>
      <c r="G41" s="45" t="s">
        <v>7</v>
      </c>
      <c r="H41" s="45" t="s">
        <v>6</v>
      </c>
      <c r="I41" s="45" t="s">
        <v>5</v>
      </c>
      <c r="J41" s="46">
        <f t="shared" ref="J41:K42" si="4">J42</f>
        <v>943400</v>
      </c>
      <c r="K41" s="46">
        <f t="shared" si="4"/>
        <v>990700</v>
      </c>
    </row>
    <row r="42" spans="1:11" s="37" customFormat="1" ht="30.75" customHeight="1" x14ac:dyDescent="0.45">
      <c r="A42" s="75" t="s">
        <v>51</v>
      </c>
      <c r="B42" s="44">
        <v>802</v>
      </c>
      <c r="C42" s="64" t="s">
        <v>17</v>
      </c>
      <c r="D42" s="64" t="s">
        <v>35</v>
      </c>
      <c r="E42" s="64" t="s">
        <v>7</v>
      </c>
      <c r="F42" s="64" t="s">
        <v>2</v>
      </c>
      <c r="G42" s="64" t="s">
        <v>7</v>
      </c>
      <c r="H42" s="64" t="s">
        <v>6</v>
      </c>
      <c r="I42" s="64" t="s">
        <v>5</v>
      </c>
      <c r="J42" s="46">
        <f t="shared" si="4"/>
        <v>943400</v>
      </c>
      <c r="K42" s="46">
        <f t="shared" si="4"/>
        <v>990700</v>
      </c>
    </row>
    <row r="43" spans="1:11" s="37" customFormat="1" ht="72.75" customHeight="1" x14ac:dyDescent="0.45">
      <c r="A43" s="119" t="s">
        <v>141</v>
      </c>
      <c r="B43" s="44">
        <v>802</v>
      </c>
      <c r="C43" s="64" t="s">
        <v>17</v>
      </c>
      <c r="D43" s="64" t="s">
        <v>35</v>
      </c>
      <c r="E43" s="64" t="s">
        <v>178</v>
      </c>
      <c r="F43" s="64" t="s">
        <v>2</v>
      </c>
      <c r="G43" s="64" t="s">
        <v>7</v>
      </c>
      <c r="H43" s="64" t="s">
        <v>6</v>
      </c>
      <c r="I43" s="64" t="s">
        <v>5</v>
      </c>
      <c r="J43" s="46">
        <f>J44</f>
        <v>943400</v>
      </c>
      <c r="K43" s="46">
        <f>K44</f>
        <v>990700</v>
      </c>
    </row>
    <row r="44" spans="1:11" s="37" customFormat="1" ht="57" customHeight="1" x14ac:dyDescent="0.45">
      <c r="A44" s="75" t="s">
        <v>50</v>
      </c>
      <c r="B44" s="44">
        <v>802</v>
      </c>
      <c r="C44" s="64" t="s">
        <v>17</v>
      </c>
      <c r="D44" s="64" t="s">
        <v>35</v>
      </c>
      <c r="E44" s="64" t="s">
        <v>178</v>
      </c>
      <c r="F44" s="64" t="s">
        <v>2</v>
      </c>
      <c r="G44" s="64" t="s">
        <v>7</v>
      </c>
      <c r="H44" s="64" t="s">
        <v>49</v>
      </c>
      <c r="I44" s="64" t="s">
        <v>5</v>
      </c>
      <c r="J44" s="46">
        <f>J45+J46</f>
        <v>943400</v>
      </c>
      <c r="K44" s="46">
        <f>K45+K46</f>
        <v>990700</v>
      </c>
    </row>
    <row r="45" spans="1:11" s="37" customFormat="1" ht="104.25" customHeight="1" x14ac:dyDescent="0.45">
      <c r="A45" s="75" t="s">
        <v>14</v>
      </c>
      <c r="B45" s="44">
        <v>802</v>
      </c>
      <c r="C45" s="64" t="s">
        <v>17</v>
      </c>
      <c r="D45" s="64" t="s">
        <v>35</v>
      </c>
      <c r="E45" s="64" t="s">
        <v>178</v>
      </c>
      <c r="F45" s="64" t="s">
        <v>2</v>
      </c>
      <c r="G45" s="64" t="s">
        <v>7</v>
      </c>
      <c r="H45" s="64" t="s">
        <v>49</v>
      </c>
      <c r="I45" s="64" t="s">
        <v>13</v>
      </c>
      <c r="J45" s="46">
        <v>874900</v>
      </c>
      <c r="K45" s="46">
        <v>922200</v>
      </c>
    </row>
    <row r="46" spans="1:11" s="37" customFormat="1" ht="57" customHeight="1" x14ac:dyDescent="0.45">
      <c r="A46" s="75" t="s">
        <v>151</v>
      </c>
      <c r="B46" s="44">
        <v>802</v>
      </c>
      <c r="C46" s="64" t="s">
        <v>17</v>
      </c>
      <c r="D46" s="64" t="s">
        <v>35</v>
      </c>
      <c r="E46" s="64" t="s">
        <v>178</v>
      </c>
      <c r="F46" s="64" t="s">
        <v>2</v>
      </c>
      <c r="G46" s="64" t="s">
        <v>7</v>
      </c>
      <c r="H46" s="64" t="s">
        <v>49</v>
      </c>
      <c r="I46" s="64" t="s">
        <v>0</v>
      </c>
      <c r="J46" s="46">
        <v>68500</v>
      </c>
      <c r="K46" s="46">
        <v>68500</v>
      </c>
    </row>
    <row r="47" spans="1:11" s="42" customFormat="1" ht="45.6" x14ac:dyDescent="0.5">
      <c r="A47" s="38" t="s">
        <v>55</v>
      </c>
      <c r="B47" s="34">
        <v>802</v>
      </c>
      <c r="C47" s="40" t="s">
        <v>35</v>
      </c>
      <c r="D47" s="40" t="s">
        <v>7</v>
      </c>
      <c r="E47" s="40" t="s">
        <v>7</v>
      </c>
      <c r="F47" s="40" t="s">
        <v>2</v>
      </c>
      <c r="G47" s="40" t="s">
        <v>7</v>
      </c>
      <c r="H47" s="40" t="s">
        <v>6</v>
      </c>
      <c r="I47" s="40" t="s">
        <v>5</v>
      </c>
      <c r="J47" s="41">
        <f>+J48</f>
        <v>585500</v>
      </c>
      <c r="K47" s="41">
        <f>+K48</f>
        <v>635500</v>
      </c>
    </row>
    <row r="48" spans="1:11" s="37" customFormat="1" ht="49.5" customHeight="1" x14ac:dyDescent="0.45">
      <c r="A48" s="43" t="s">
        <v>54</v>
      </c>
      <c r="B48" s="44">
        <v>802</v>
      </c>
      <c r="C48" s="45" t="s">
        <v>35</v>
      </c>
      <c r="D48" s="45" t="s">
        <v>21</v>
      </c>
      <c r="E48" s="45" t="s">
        <v>7</v>
      </c>
      <c r="F48" s="45" t="s">
        <v>2</v>
      </c>
      <c r="G48" s="45" t="s">
        <v>7</v>
      </c>
      <c r="H48" s="45" t="s">
        <v>6</v>
      </c>
      <c r="I48" s="45" t="s">
        <v>5</v>
      </c>
      <c r="J48" s="46">
        <f>+J49</f>
        <v>585500</v>
      </c>
      <c r="K48" s="46">
        <f>+K49</f>
        <v>635500</v>
      </c>
    </row>
    <row r="49" spans="1:11" s="37" customFormat="1" ht="27.6" x14ac:dyDescent="0.45">
      <c r="A49" s="43" t="s">
        <v>15</v>
      </c>
      <c r="B49" s="44">
        <v>802</v>
      </c>
      <c r="C49" s="45" t="s">
        <v>35</v>
      </c>
      <c r="D49" s="45" t="s">
        <v>21</v>
      </c>
      <c r="E49" s="45" t="s">
        <v>10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J50+J52</f>
        <v>585500</v>
      </c>
      <c r="K49" s="46">
        <f>K51+K53</f>
        <v>635500</v>
      </c>
    </row>
    <row r="50" spans="1:11" s="37" customFormat="1" ht="69" x14ac:dyDescent="0.45">
      <c r="A50" s="61" t="s">
        <v>81</v>
      </c>
      <c r="B50" s="44">
        <v>802</v>
      </c>
      <c r="C50" s="45" t="s">
        <v>35</v>
      </c>
      <c r="D50" s="45" t="s">
        <v>21</v>
      </c>
      <c r="E50" s="45" t="s">
        <v>10</v>
      </c>
      <c r="F50" s="45" t="s">
        <v>2</v>
      </c>
      <c r="G50" s="45" t="s">
        <v>7</v>
      </c>
      <c r="H50" s="45" t="s">
        <v>80</v>
      </c>
      <c r="I50" s="45" t="s">
        <v>5</v>
      </c>
      <c r="J50" s="46">
        <f>J51</f>
        <v>154500</v>
      </c>
      <c r="K50" s="46">
        <f>K51</f>
        <v>204500</v>
      </c>
    </row>
    <row r="51" spans="1:11" s="37" customFormat="1" ht="63" customHeight="1" x14ac:dyDescent="0.45">
      <c r="A51" s="60" t="s">
        <v>151</v>
      </c>
      <c r="B51" s="44">
        <v>802</v>
      </c>
      <c r="C51" s="45" t="s">
        <v>35</v>
      </c>
      <c r="D51" s="45" t="s">
        <v>21</v>
      </c>
      <c r="E51" s="45" t="s">
        <v>10</v>
      </c>
      <c r="F51" s="45" t="s">
        <v>2</v>
      </c>
      <c r="G51" s="45" t="s">
        <v>7</v>
      </c>
      <c r="H51" s="45" t="s">
        <v>80</v>
      </c>
      <c r="I51" s="45" t="s">
        <v>0</v>
      </c>
      <c r="J51" s="46">
        <v>154500</v>
      </c>
      <c r="K51" s="46">
        <v>204500</v>
      </c>
    </row>
    <row r="52" spans="1:11" s="37" customFormat="1" ht="122.25" customHeight="1" x14ac:dyDescent="0.45">
      <c r="A52" s="69" t="s">
        <v>124</v>
      </c>
      <c r="B52" s="44">
        <v>802</v>
      </c>
      <c r="C52" s="45" t="s">
        <v>35</v>
      </c>
      <c r="D52" s="45" t="s">
        <v>21</v>
      </c>
      <c r="E52" s="45" t="s">
        <v>10</v>
      </c>
      <c r="F52" s="45" t="s">
        <v>2</v>
      </c>
      <c r="G52" s="45" t="s">
        <v>7</v>
      </c>
      <c r="H52" s="45" t="s">
        <v>123</v>
      </c>
      <c r="I52" s="45" t="s">
        <v>5</v>
      </c>
      <c r="J52" s="46">
        <f>J53</f>
        <v>431000</v>
      </c>
      <c r="K52" s="46">
        <f>K53</f>
        <v>431000</v>
      </c>
    </row>
    <row r="53" spans="1:11" s="37" customFormat="1" ht="32.25" customHeight="1" x14ac:dyDescent="0.45">
      <c r="A53" s="60" t="s">
        <v>125</v>
      </c>
      <c r="B53" s="44">
        <v>802</v>
      </c>
      <c r="C53" s="45" t="s">
        <v>35</v>
      </c>
      <c r="D53" s="45" t="s">
        <v>21</v>
      </c>
      <c r="E53" s="45" t="s">
        <v>10</v>
      </c>
      <c r="F53" s="45" t="s">
        <v>2</v>
      </c>
      <c r="G53" s="45" t="s">
        <v>7</v>
      </c>
      <c r="H53" s="45" t="s">
        <v>123</v>
      </c>
      <c r="I53" s="45" t="s">
        <v>46</v>
      </c>
      <c r="J53" s="46">
        <v>431000</v>
      </c>
      <c r="K53" s="46">
        <v>431000</v>
      </c>
    </row>
    <row r="54" spans="1:11" s="42" customFormat="1" ht="28.2" x14ac:dyDescent="0.5">
      <c r="A54" s="38" t="s">
        <v>27</v>
      </c>
      <c r="B54" s="34">
        <v>802</v>
      </c>
      <c r="C54" s="40" t="s">
        <v>12</v>
      </c>
      <c r="D54" s="40" t="s">
        <v>7</v>
      </c>
      <c r="E54" s="40" t="s">
        <v>7</v>
      </c>
      <c r="F54" s="40" t="s">
        <v>2</v>
      </c>
      <c r="G54" s="40" t="s">
        <v>7</v>
      </c>
      <c r="H54" s="40" t="s">
        <v>6</v>
      </c>
      <c r="I54" s="40" t="s">
        <v>5</v>
      </c>
      <c r="J54" s="41">
        <f>+J59+J73+J55+J65</f>
        <v>8690000</v>
      </c>
      <c r="K54" s="41">
        <f>+K59+K73+K55+K65</f>
        <v>9376900</v>
      </c>
    </row>
    <row r="55" spans="1:11" s="37" customFormat="1" ht="27.6" x14ac:dyDescent="0.45">
      <c r="A55" s="55" t="s">
        <v>82</v>
      </c>
      <c r="B55" s="44">
        <v>802</v>
      </c>
      <c r="C55" s="45" t="s">
        <v>12</v>
      </c>
      <c r="D55" s="45" t="s">
        <v>29</v>
      </c>
      <c r="E55" s="45" t="s">
        <v>7</v>
      </c>
      <c r="F55" s="45" t="s">
        <v>2</v>
      </c>
      <c r="G55" s="45" t="s">
        <v>7</v>
      </c>
      <c r="H55" s="45" t="s">
        <v>6</v>
      </c>
      <c r="I55" s="45" t="s">
        <v>5</v>
      </c>
      <c r="J55" s="46">
        <f t="shared" ref="J55:K57" si="5">J56</f>
        <v>117000</v>
      </c>
      <c r="K55" s="46">
        <f t="shared" si="5"/>
        <v>200000</v>
      </c>
    </row>
    <row r="56" spans="1:11" s="37" customFormat="1" ht="27.6" x14ac:dyDescent="0.45">
      <c r="A56" s="48" t="s">
        <v>15</v>
      </c>
      <c r="B56" s="44">
        <v>802</v>
      </c>
      <c r="C56" s="45" t="s">
        <v>12</v>
      </c>
      <c r="D56" s="45" t="s">
        <v>29</v>
      </c>
      <c r="E56" s="45" t="s">
        <v>10</v>
      </c>
      <c r="F56" s="45" t="s">
        <v>2</v>
      </c>
      <c r="G56" s="45" t="s">
        <v>7</v>
      </c>
      <c r="H56" s="45" t="s">
        <v>6</v>
      </c>
      <c r="I56" s="45" t="s">
        <v>5</v>
      </c>
      <c r="J56" s="46">
        <f>J57</f>
        <v>117000</v>
      </c>
      <c r="K56" s="46">
        <f>K57</f>
        <v>200000</v>
      </c>
    </row>
    <row r="57" spans="1:11" s="37" customFormat="1" ht="45.6" x14ac:dyDescent="0.45">
      <c r="A57" s="62" t="s">
        <v>83</v>
      </c>
      <c r="B57" s="44">
        <v>802</v>
      </c>
      <c r="C57" s="45" t="s">
        <v>12</v>
      </c>
      <c r="D57" s="45" t="s">
        <v>29</v>
      </c>
      <c r="E57" s="45" t="s">
        <v>10</v>
      </c>
      <c r="F57" s="45" t="s">
        <v>2</v>
      </c>
      <c r="G57" s="45" t="s">
        <v>7</v>
      </c>
      <c r="H57" s="45" t="s">
        <v>84</v>
      </c>
      <c r="I57" s="45" t="s">
        <v>5</v>
      </c>
      <c r="J57" s="46">
        <f t="shared" si="5"/>
        <v>117000</v>
      </c>
      <c r="K57" s="46">
        <f t="shared" si="5"/>
        <v>200000</v>
      </c>
    </row>
    <row r="58" spans="1:11" s="37" customFormat="1" ht="45.6" x14ac:dyDescent="0.45">
      <c r="A58" s="48" t="s">
        <v>151</v>
      </c>
      <c r="B58" s="44">
        <v>802</v>
      </c>
      <c r="C58" s="45" t="s">
        <v>12</v>
      </c>
      <c r="D58" s="45" t="s">
        <v>29</v>
      </c>
      <c r="E58" s="45" t="s">
        <v>10</v>
      </c>
      <c r="F58" s="45" t="s">
        <v>2</v>
      </c>
      <c r="G58" s="45" t="s">
        <v>7</v>
      </c>
      <c r="H58" s="45" t="s">
        <v>84</v>
      </c>
      <c r="I58" s="45" t="s">
        <v>0</v>
      </c>
      <c r="J58" s="46">
        <v>117000</v>
      </c>
      <c r="K58" s="46">
        <v>200000</v>
      </c>
    </row>
    <row r="59" spans="1:11" s="37" customFormat="1" ht="27.6" x14ac:dyDescent="0.45">
      <c r="A59" s="38" t="s">
        <v>26</v>
      </c>
      <c r="B59" s="44">
        <v>802</v>
      </c>
      <c r="C59" s="45" t="s">
        <v>12</v>
      </c>
      <c r="D59" s="45" t="s">
        <v>25</v>
      </c>
      <c r="E59" s="45" t="s">
        <v>7</v>
      </c>
      <c r="F59" s="45" t="s">
        <v>2</v>
      </c>
      <c r="G59" s="45" t="s">
        <v>7</v>
      </c>
      <c r="H59" s="45" t="s">
        <v>6</v>
      </c>
      <c r="I59" s="45" t="s">
        <v>5</v>
      </c>
      <c r="J59" s="46">
        <f t="shared" ref="J59:K59" si="6">J60</f>
        <v>1450000</v>
      </c>
      <c r="K59" s="46">
        <f t="shared" si="6"/>
        <v>1550000</v>
      </c>
    </row>
    <row r="60" spans="1:11" s="37" customFormat="1" ht="45.6" x14ac:dyDescent="0.45">
      <c r="A60" s="43" t="s">
        <v>142</v>
      </c>
      <c r="B60" s="44">
        <v>802</v>
      </c>
      <c r="C60" s="45" t="s">
        <v>12</v>
      </c>
      <c r="D60" s="45" t="s">
        <v>25</v>
      </c>
      <c r="E60" s="45" t="s">
        <v>143</v>
      </c>
      <c r="F60" s="45" t="s">
        <v>2</v>
      </c>
      <c r="G60" s="45" t="s">
        <v>7</v>
      </c>
      <c r="H60" s="45" t="s">
        <v>6</v>
      </c>
      <c r="I60" s="45" t="s">
        <v>5</v>
      </c>
      <c r="J60" s="46">
        <f>J62+J64</f>
        <v>1450000</v>
      </c>
      <c r="K60" s="46">
        <f>K62+K64</f>
        <v>1550000</v>
      </c>
    </row>
    <row r="61" spans="1:11" s="37" customFormat="1" ht="97.5" customHeight="1" x14ac:dyDescent="0.45">
      <c r="A61" s="47" t="s">
        <v>140</v>
      </c>
      <c r="B61" s="44">
        <v>802</v>
      </c>
      <c r="C61" s="45" t="s">
        <v>12</v>
      </c>
      <c r="D61" s="45" t="s">
        <v>25</v>
      </c>
      <c r="E61" s="45" t="s">
        <v>143</v>
      </c>
      <c r="F61" s="45" t="s">
        <v>2</v>
      </c>
      <c r="G61" s="45" t="s">
        <v>7</v>
      </c>
      <c r="H61" s="45" t="s">
        <v>159</v>
      </c>
      <c r="I61" s="45" t="s">
        <v>5</v>
      </c>
      <c r="J61" s="46">
        <f>J62</f>
        <v>1300000</v>
      </c>
      <c r="K61" s="46">
        <f>K62</f>
        <v>1400000</v>
      </c>
    </row>
    <row r="62" spans="1:11" s="37" customFormat="1" ht="33" customHeight="1" x14ac:dyDescent="0.45">
      <c r="A62" s="47" t="s">
        <v>11</v>
      </c>
      <c r="B62" s="44">
        <v>802</v>
      </c>
      <c r="C62" s="45" t="s">
        <v>12</v>
      </c>
      <c r="D62" s="45" t="s">
        <v>25</v>
      </c>
      <c r="E62" s="45" t="s">
        <v>143</v>
      </c>
      <c r="F62" s="45" t="s">
        <v>2</v>
      </c>
      <c r="G62" s="45" t="s">
        <v>7</v>
      </c>
      <c r="H62" s="45" t="s">
        <v>159</v>
      </c>
      <c r="I62" s="45" t="s">
        <v>9</v>
      </c>
      <c r="J62" s="46">
        <v>1300000</v>
      </c>
      <c r="K62" s="46">
        <v>1400000</v>
      </c>
    </row>
    <row r="63" spans="1:11" s="37" customFormat="1" ht="106.5" customHeight="1" x14ac:dyDescent="0.45">
      <c r="A63" s="47" t="s">
        <v>158</v>
      </c>
      <c r="B63" s="44">
        <v>802</v>
      </c>
      <c r="C63" s="45" t="s">
        <v>12</v>
      </c>
      <c r="D63" s="45" t="s">
        <v>25</v>
      </c>
      <c r="E63" s="45" t="s">
        <v>143</v>
      </c>
      <c r="F63" s="45" t="s">
        <v>2</v>
      </c>
      <c r="G63" s="45" t="s">
        <v>7</v>
      </c>
      <c r="H63" s="45" t="s">
        <v>160</v>
      </c>
      <c r="I63" s="45" t="s">
        <v>5</v>
      </c>
      <c r="J63" s="46">
        <f>J64</f>
        <v>150000</v>
      </c>
      <c r="K63" s="46">
        <f>K64</f>
        <v>150000</v>
      </c>
    </row>
    <row r="64" spans="1:11" s="37" customFormat="1" ht="27.6" x14ac:dyDescent="0.45">
      <c r="A64" s="47" t="s">
        <v>11</v>
      </c>
      <c r="B64" s="44">
        <v>802</v>
      </c>
      <c r="C64" s="45" t="s">
        <v>12</v>
      </c>
      <c r="D64" s="45" t="s">
        <v>25</v>
      </c>
      <c r="E64" s="45" t="s">
        <v>143</v>
      </c>
      <c r="F64" s="45" t="s">
        <v>2</v>
      </c>
      <c r="G64" s="45" t="s">
        <v>7</v>
      </c>
      <c r="H64" s="45" t="s">
        <v>160</v>
      </c>
      <c r="I64" s="45" t="s">
        <v>9</v>
      </c>
      <c r="J64" s="46">
        <v>150000</v>
      </c>
      <c r="K64" s="46">
        <v>150000</v>
      </c>
    </row>
    <row r="65" spans="1:11" s="37" customFormat="1" ht="27.6" x14ac:dyDescent="0.45">
      <c r="A65" s="77" t="s">
        <v>24</v>
      </c>
      <c r="B65" s="44">
        <v>802</v>
      </c>
      <c r="C65" s="64" t="s">
        <v>12</v>
      </c>
      <c r="D65" s="64" t="s">
        <v>21</v>
      </c>
      <c r="E65" s="64" t="s">
        <v>7</v>
      </c>
      <c r="F65" s="64" t="s">
        <v>2</v>
      </c>
      <c r="G65" s="64" t="s">
        <v>7</v>
      </c>
      <c r="H65" s="64" t="s">
        <v>6</v>
      </c>
      <c r="I65" s="64" t="s">
        <v>5</v>
      </c>
      <c r="J65" s="46">
        <f>J66</f>
        <v>6963000</v>
      </c>
      <c r="K65" s="46">
        <f>K66</f>
        <v>7466900</v>
      </c>
    </row>
    <row r="66" spans="1:11" s="37" customFormat="1" ht="52.5" customHeight="1" x14ac:dyDescent="0.45">
      <c r="A66" s="63" t="s">
        <v>135</v>
      </c>
      <c r="B66" s="44">
        <v>802</v>
      </c>
      <c r="C66" s="64" t="s">
        <v>12</v>
      </c>
      <c r="D66" s="64" t="s">
        <v>21</v>
      </c>
      <c r="E66" s="64" t="s">
        <v>87</v>
      </c>
      <c r="F66" s="64" t="s">
        <v>2</v>
      </c>
      <c r="G66" s="64" t="s">
        <v>7</v>
      </c>
      <c r="H66" s="64" t="s">
        <v>6</v>
      </c>
      <c r="I66" s="64" t="s">
        <v>5</v>
      </c>
      <c r="J66" s="46">
        <f>J68+J70+J72</f>
        <v>6963000</v>
      </c>
      <c r="K66" s="46">
        <f>K68+K70+K72</f>
        <v>7466900</v>
      </c>
    </row>
    <row r="67" spans="1:11" s="37" customFormat="1" ht="49.5" customHeight="1" x14ac:dyDescent="0.45">
      <c r="A67" s="62" t="s">
        <v>88</v>
      </c>
      <c r="B67" s="44">
        <v>802</v>
      </c>
      <c r="C67" s="64" t="s">
        <v>12</v>
      </c>
      <c r="D67" s="64" t="s">
        <v>21</v>
      </c>
      <c r="E67" s="64" t="s">
        <v>87</v>
      </c>
      <c r="F67" s="64" t="s">
        <v>2</v>
      </c>
      <c r="G67" s="64" t="s">
        <v>7</v>
      </c>
      <c r="H67" s="64" t="s">
        <v>23</v>
      </c>
      <c r="I67" s="64" t="s">
        <v>5</v>
      </c>
      <c r="J67" s="46">
        <f>J68</f>
        <v>4547300</v>
      </c>
      <c r="K67" s="46">
        <f>K68</f>
        <v>5796900</v>
      </c>
    </row>
    <row r="68" spans="1:11" s="37" customFormat="1" ht="50.25" customHeight="1" x14ac:dyDescent="0.45">
      <c r="A68" s="63" t="s">
        <v>161</v>
      </c>
      <c r="B68" s="44">
        <v>802</v>
      </c>
      <c r="C68" s="64" t="s">
        <v>12</v>
      </c>
      <c r="D68" s="64" t="s">
        <v>21</v>
      </c>
      <c r="E68" s="64" t="s">
        <v>87</v>
      </c>
      <c r="F68" s="64" t="s">
        <v>2</v>
      </c>
      <c r="G68" s="64" t="s">
        <v>7</v>
      </c>
      <c r="H68" s="64" t="s">
        <v>23</v>
      </c>
      <c r="I68" s="64" t="s">
        <v>0</v>
      </c>
      <c r="J68" s="46">
        <v>4547300</v>
      </c>
      <c r="K68" s="46">
        <v>5796900</v>
      </c>
    </row>
    <row r="69" spans="1:11" s="37" customFormat="1" ht="45.6" x14ac:dyDescent="0.45">
      <c r="A69" s="63" t="s">
        <v>89</v>
      </c>
      <c r="B69" s="44">
        <v>802</v>
      </c>
      <c r="C69" s="64" t="s">
        <v>12</v>
      </c>
      <c r="D69" s="64" t="s">
        <v>21</v>
      </c>
      <c r="E69" s="64" t="s">
        <v>87</v>
      </c>
      <c r="F69" s="64" t="s">
        <v>2</v>
      </c>
      <c r="G69" s="64" t="s">
        <v>7</v>
      </c>
      <c r="H69" s="51" t="s">
        <v>162</v>
      </c>
      <c r="I69" s="64" t="s">
        <v>5</v>
      </c>
      <c r="J69" s="46">
        <f>J70</f>
        <v>1565700</v>
      </c>
      <c r="K69" s="46">
        <f>K70</f>
        <v>820000</v>
      </c>
    </row>
    <row r="70" spans="1:11" s="37" customFormat="1" ht="51.75" customHeight="1" x14ac:dyDescent="0.45">
      <c r="A70" s="63" t="s">
        <v>151</v>
      </c>
      <c r="B70" s="44">
        <v>802</v>
      </c>
      <c r="C70" s="64" t="s">
        <v>12</v>
      </c>
      <c r="D70" s="64" t="s">
        <v>21</v>
      </c>
      <c r="E70" s="64" t="s">
        <v>87</v>
      </c>
      <c r="F70" s="64" t="s">
        <v>2</v>
      </c>
      <c r="G70" s="64" t="s">
        <v>7</v>
      </c>
      <c r="H70" s="51" t="s">
        <v>162</v>
      </c>
      <c r="I70" s="64" t="s">
        <v>0</v>
      </c>
      <c r="J70" s="46">
        <v>1565700</v>
      </c>
      <c r="K70" s="46">
        <v>820000</v>
      </c>
    </row>
    <row r="71" spans="1:11" s="37" customFormat="1" ht="45.6" x14ac:dyDescent="0.45">
      <c r="A71" s="63" t="s">
        <v>74</v>
      </c>
      <c r="B71" s="44">
        <v>802</v>
      </c>
      <c r="C71" s="64" t="s">
        <v>12</v>
      </c>
      <c r="D71" s="64" t="s">
        <v>21</v>
      </c>
      <c r="E71" s="64" t="s">
        <v>87</v>
      </c>
      <c r="F71" s="64" t="s">
        <v>2</v>
      </c>
      <c r="G71" s="64" t="s">
        <v>7</v>
      </c>
      <c r="H71" s="51" t="s">
        <v>163</v>
      </c>
      <c r="I71" s="64" t="s">
        <v>5</v>
      </c>
      <c r="J71" s="46">
        <f>J72</f>
        <v>850000</v>
      </c>
      <c r="K71" s="46">
        <f>K72</f>
        <v>850000</v>
      </c>
    </row>
    <row r="72" spans="1:11" s="37" customFormat="1" ht="56.25" customHeight="1" x14ac:dyDescent="0.45">
      <c r="A72" s="63" t="s">
        <v>151</v>
      </c>
      <c r="B72" s="44">
        <v>802</v>
      </c>
      <c r="C72" s="64" t="s">
        <v>12</v>
      </c>
      <c r="D72" s="64" t="s">
        <v>21</v>
      </c>
      <c r="E72" s="64" t="s">
        <v>87</v>
      </c>
      <c r="F72" s="64" t="s">
        <v>2</v>
      </c>
      <c r="G72" s="64" t="s">
        <v>7</v>
      </c>
      <c r="H72" s="51" t="s">
        <v>163</v>
      </c>
      <c r="I72" s="64" t="s">
        <v>0</v>
      </c>
      <c r="J72" s="46">
        <v>850000</v>
      </c>
      <c r="K72" s="46">
        <v>850000</v>
      </c>
    </row>
    <row r="73" spans="1:11" s="37" customFormat="1" ht="27.6" x14ac:dyDescent="0.45">
      <c r="A73" s="78" t="s">
        <v>53</v>
      </c>
      <c r="B73" s="44">
        <v>802</v>
      </c>
      <c r="C73" s="45" t="s">
        <v>12</v>
      </c>
      <c r="D73" s="45" t="s">
        <v>48</v>
      </c>
      <c r="E73" s="45" t="s">
        <v>7</v>
      </c>
      <c r="F73" s="45" t="s">
        <v>2</v>
      </c>
      <c r="G73" s="45" t="s">
        <v>7</v>
      </c>
      <c r="H73" s="45" t="s">
        <v>6</v>
      </c>
      <c r="I73" s="45" t="s">
        <v>5</v>
      </c>
      <c r="J73" s="46">
        <f>J74+J77</f>
        <v>160000</v>
      </c>
      <c r="K73" s="46">
        <f>K74+K77</f>
        <v>160000</v>
      </c>
    </row>
    <row r="74" spans="1:11" s="37" customFormat="1" ht="68.400000000000006" x14ac:dyDescent="0.45">
      <c r="A74" s="43" t="s">
        <v>134</v>
      </c>
      <c r="B74" s="44">
        <v>802</v>
      </c>
      <c r="C74" s="45" t="s">
        <v>12</v>
      </c>
      <c r="D74" s="45" t="s">
        <v>48</v>
      </c>
      <c r="E74" s="45" t="s">
        <v>79</v>
      </c>
      <c r="F74" s="45" t="s">
        <v>2</v>
      </c>
      <c r="G74" s="45" t="s">
        <v>7</v>
      </c>
      <c r="H74" s="45" t="s">
        <v>6</v>
      </c>
      <c r="I74" s="45" t="s">
        <v>5</v>
      </c>
      <c r="J74" s="46">
        <f>J75</f>
        <v>70000</v>
      </c>
      <c r="K74" s="46">
        <f>K75</f>
        <v>70000</v>
      </c>
    </row>
    <row r="75" spans="1:11" s="37" customFormat="1" ht="27.6" x14ac:dyDescent="0.45">
      <c r="A75" s="63" t="s">
        <v>86</v>
      </c>
      <c r="B75" s="44">
        <v>802</v>
      </c>
      <c r="C75" s="45" t="s">
        <v>12</v>
      </c>
      <c r="D75" s="45" t="s">
        <v>48</v>
      </c>
      <c r="E75" s="45" t="s">
        <v>79</v>
      </c>
      <c r="F75" s="45" t="s">
        <v>2</v>
      </c>
      <c r="G75" s="45" t="s">
        <v>7</v>
      </c>
      <c r="H75" s="45" t="s">
        <v>85</v>
      </c>
      <c r="I75" s="45" t="s">
        <v>5</v>
      </c>
      <c r="J75" s="46">
        <f t="shared" ref="J75:K75" si="7">J76</f>
        <v>70000</v>
      </c>
      <c r="K75" s="46">
        <f t="shared" si="7"/>
        <v>70000</v>
      </c>
    </row>
    <row r="76" spans="1:11" s="37" customFormat="1" ht="45.6" x14ac:dyDescent="0.45">
      <c r="A76" s="48" t="s">
        <v>151</v>
      </c>
      <c r="B76" s="44">
        <v>802</v>
      </c>
      <c r="C76" s="45" t="s">
        <v>12</v>
      </c>
      <c r="D76" s="45" t="s">
        <v>48</v>
      </c>
      <c r="E76" s="45" t="s">
        <v>79</v>
      </c>
      <c r="F76" s="45" t="s">
        <v>2</v>
      </c>
      <c r="G76" s="45" t="s">
        <v>7</v>
      </c>
      <c r="H76" s="45" t="s">
        <v>85</v>
      </c>
      <c r="I76" s="45" t="s">
        <v>0</v>
      </c>
      <c r="J76" s="46">
        <v>70000</v>
      </c>
      <c r="K76" s="46">
        <v>70000</v>
      </c>
    </row>
    <row r="77" spans="1:11" s="37" customFormat="1" ht="27.6" x14ac:dyDescent="0.45">
      <c r="A77" s="48" t="s">
        <v>15</v>
      </c>
      <c r="B77" s="44">
        <v>802</v>
      </c>
      <c r="C77" s="45" t="s">
        <v>12</v>
      </c>
      <c r="D77" s="45" t="s">
        <v>48</v>
      </c>
      <c r="E77" s="45" t="s">
        <v>10</v>
      </c>
      <c r="F77" s="45" t="s">
        <v>2</v>
      </c>
      <c r="G77" s="45" t="s">
        <v>7</v>
      </c>
      <c r="H77" s="45" t="s">
        <v>6</v>
      </c>
      <c r="I77" s="45" t="s">
        <v>5</v>
      </c>
      <c r="J77" s="46">
        <f>J79+J81</f>
        <v>90000</v>
      </c>
      <c r="K77" s="46">
        <f>K79+K81</f>
        <v>90000</v>
      </c>
    </row>
    <row r="78" spans="1:11" s="37" customFormat="1" ht="91.2" x14ac:dyDescent="0.45">
      <c r="A78" s="69" t="s">
        <v>126</v>
      </c>
      <c r="B78" s="44">
        <v>802</v>
      </c>
      <c r="C78" s="45" t="s">
        <v>12</v>
      </c>
      <c r="D78" s="45" t="s">
        <v>48</v>
      </c>
      <c r="E78" s="45" t="s">
        <v>10</v>
      </c>
      <c r="F78" s="45" t="s">
        <v>2</v>
      </c>
      <c r="G78" s="45" t="s">
        <v>7</v>
      </c>
      <c r="H78" s="45" t="s">
        <v>127</v>
      </c>
      <c r="I78" s="45" t="s">
        <v>5</v>
      </c>
      <c r="J78" s="46">
        <f>J79</f>
        <v>30000</v>
      </c>
      <c r="K78" s="46">
        <f>K79</f>
        <v>30000</v>
      </c>
    </row>
    <row r="79" spans="1:11" s="37" customFormat="1" ht="27.6" x14ac:dyDescent="0.45">
      <c r="A79" s="63" t="s">
        <v>47</v>
      </c>
      <c r="B79" s="44">
        <v>802</v>
      </c>
      <c r="C79" s="45" t="s">
        <v>12</v>
      </c>
      <c r="D79" s="45" t="s">
        <v>48</v>
      </c>
      <c r="E79" s="45" t="s">
        <v>10</v>
      </c>
      <c r="F79" s="45" t="s">
        <v>2</v>
      </c>
      <c r="G79" s="45" t="s">
        <v>7</v>
      </c>
      <c r="H79" s="45" t="s">
        <v>127</v>
      </c>
      <c r="I79" s="45" t="s">
        <v>46</v>
      </c>
      <c r="J79" s="46">
        <v>30000</v>
      </c>
      <c r="K79" s="46">
        <v>30000</v>
      </c>
    </row>
    <row r="80" spans="1:11" s="37" customFormat="1" ht="114" x14ac:dyDescent="0.45">
      <c r="A80" s="76" t="s">
        <v>129</v>
      </c>
      <c r="B80" s="44">
        <v>802</v>
      </c>
      <c r="C80" s="45" t="s">
        <v>12</v>
      </c>
      <c r="D80" s="45" t="s">
        <v>48</v>
      </c>
      <c r="E80" s="45" t="s">
        <v>10</v>
      </c>
      <c r="F80" s="45" t="s">
        <v>2</v>
      </c>
      <c r="G80" s="45" t="s">
        <v>7</v>
      </c>
      <c r="H80" s="45" t="s">
        <v>128</v>
      </c>
      <c r="I80" s="45" t="s">
        <v>5</v>
      </c>
      <c r="J80" s="46">
        <f>J81</f>
        <v>60000</v>
      </c>
      <c r="K80" s="46">
        <f>K81</f>
        <v>60000</v>
      </c>
    </row>
    <row r="81" spans="1:11" s="37" customFormat="1" ht="27.6" x14ac:dyDescent="0.45">
      <c r="A81" s="75" t="s">
        <v>47</v>
      </c>
      <c r="B81" s="44">
        <v>802</v>
      </c>
      <c r="C81" s="45" t="s">
        <v>12</v>
      </c>
      <c r="D81" s="45" t="s">
        <v>48</v>
      </c>
      <c r="E81" s="45" t="s">
        <v>10</v>
      </c>
      <c r="F81" s="45" t="s">
        <v>2</v>
      </c>
      <c r="G81" s="45" t="s">
        <v>7</v>
      </c>
      <c r="H81" s="45" t="s">
        <v>128</v>
      </c>
      <c r="I81" s="45" t="s">
        <v>46</v>
      </c>
      <c r="J81" s="46">
        <v>60000</v>
      </c>
      <c r="K81" s="46">
        <v>60000</v>
      </c>
    </row>
    <row r="82" spans="1:11" s="37" customFormat="1" ht="27.6" x14ac:dyDescent="0.45">
      <c r="A82" s="38" t="s">
        <v>19</v>
      </c>
      <c r="B82" s="34">
        <v>802</v>
      </c>
      <c r="C82" s="40" t="s">
        <v>3</v>
      </c>
      <c r="D82" s="40" t="s">
        <v>7</v>
      </c>
      <c r="E82" s="40" t="s">
        <v>7</v>
      </c>
      <c r="F82" s="40" t="s">
        <v>2</v>
      </c>
      <c r="G82" s="40" t="s">
        <v>7</v>
      </c>
      <c r="H82" s="40" t="s">
        <v>6</v>
      </c>
      <c r="I82" s="40" t="s">
        <v>5</v>
      </c>
      <c r="J82" s="41">
        <f>+J83+J90+J93+J107</f>
        <v>10872379</v>
      </c>
      <c r="K82" s="41">
        <f>+K83+K90+K93+K107</f>
        <v>9890879</v>
      </c>
    </row>
    <row r="83" spans="1:11" s="37" customFormat="1" ht="27.6" x14ac:dyDescent="0.45">
      <c r="A83" s="78" t="s">
        <v>90</v>
      </c>
      <c r="B83" s="44">
        <v>802</v>
      </c>
      <c r="C83" s="51" t="s">
        <v>3</v>
      </c>
      <c r="D83" s="64" t="s">
        <v>1</v>
      </c>
      <c r="E83" s="64" t="s">
        <v>7</v>
      </c>
      <c r="F83" s="64" t="s">
        <v>2</v>
      </c>
      <c r="G83" s="64" t="s">
        <v>7</v>
      </c>
      <c r="H83" s="64" t="s">
        <v>6</v>
      </c>
      <c r="I83" s="64" t="s">
        <v>5</v>
      </c>
      <c r="J83" s="50">
        <f t="shared" ref="J83:K83" si="8">J84</f>
        <v>425000</v>
      </c>
      <c r="K83" s="50">
        <f t="shared" si="8"/>
        <v>425000</v>
      </c>
    </row>
    <row r="84" spans="1:11" s="37" customFormat="1" ht="68.400000000000006" x14ac:dyDescent="0.45">
      <c r="A84" s="63" t="s">
        <v>144</v>
      </c>
      <c r="B84" s="44">
        <v>802</v>
      </c>
      <c r="C84" s="51" t="s">
        <v>3</v>
      </c>
      <c r="D84" s="64" t="s">
        <v>1</v>
      </c>
      <c r="E84" s="64" t="s">
        <v>145</v>
      </c>
      <c r="F84" s="64" t="s">
        <v>2</v>
      </c>
      <c r="G84" s="64" t="s">
        <v>7</v>
      </c>
      <c r="H84" s="64" t="s">
        <v>6</v>
      </c>
      <c r="I84" s="64" t="s">
        <v>5</v>
      </c>
      <c r="J84" s="50">
        <f>J86+J88</f>
        <v>425000</v>
      </c>
      <c r="K84" s="50">
        <f>K85</f>
        <v>425000</v>
      </c>
    </row>
    <row r="85" spans="1:11" s="37" customFormat="1" ht="27.6" x14ac:dyDescent="0.45">
      <c r="A85" s="62" t="s">
        <v>91</v>
      </c>
      <c r="B85" s="44">
        <v>802</v>
      </c>
      <c r="C85" s="51" t="s">
        <v>3</v>
      </c>
      <c r="D85" s="64" t="s">
        <v>1</v>
      </c>
      <c r="E85" s="64" t="s">
        <v>145</v>
      </c>
      <c r="F85" s="64" t="s">
        <v>2</v>
      </c>
      <c r="G85" s="64" t="s">
        <v>7</v>
      </c>
      <c r="H85" s="64" t="s">
        <v>95</v>
      </c>
      <c r="I85" s="64" t="s">
        <v>5</v>
      </c>
      <c r="J85" s="50">
        <f>J86+J88</f>
        <v>425000</v>
      </c>
      <c r="K85" s="50">
        <f>K86+K88</f>
        <v>425000</v>
      </c>
    </row>
    <row r="86" spans="1:11" s="37" customFormat="1" ht="45.6" x14ac:dyDescent="0.45">
      <c r="A86" s="63" t="s">
        <v>161</v>
      </c>
      <c r="B86" s="44">
        <v>802</v>
      </c>
      <c r="C86" s="51" t="s">
        <v>3</v>
      </c>
      <c r="D86" s="64" t="s">
        <v>1</v>
      </c>
      <c r="E86" s="64" t="s">
        <v>145</v>
      </c>
      <c r="F86" s="64" t="s">
        <v>2</v>
      </c>
      <c r="G86" s="64" t="s">
        <v>7</v>
      </c>
      <c r="H86" s="64" t="s">
        <v>95</v>
      </c>
      <c r="I86" s="64" t="s">
        <v>0</v>
      </c>
      <c r="J86" s="50">
        <v>320000</v>
      </c>
      <c r="K86" s="50">
        <v>320000</v>
      </c>
    </row>
    <row r="87" spans="1:11" s="37" customFormat="1" ht="30.75" customHeight="1" x14ac:dyDescent="0.45">
      <c r="A87" s="63" t="s">
        <v>92</v>
      </c>
      <c r="B87" s="44">
        <v>802</v>
      </c>
      <c r="C87" s="51" t="s">
        <v>3</v>
      </c>
      <c r="D87" s="64" t="s">
        <v>1</v>
      </c>
      <c r="E87" s="64" t="s">
        <v>145</v>
      </c>
      <c r="F87" s="64" t="s">
        <v>2</v>
      </c>
      <c r="G87" s="64" t="s">
        <v>7</v>
      </c>
      <c r="H87" s="64" t="s">
        <v>96</v>
      </c>
      <c r="I87" s="64" t="s">
        <v>5</v>
      </c>
      <c r="J87" s="50">
        <f>J88</f>
        <v>105000</v>
      </c>
      <c r="K87" s="50">
        <f>K88</f>
        <v>105000</v>
      </c>
    </row>
    <row r="88" spans="1:11" s="37" customFormat="1" ht="45.6" x14ac:dyDescent="0.45">
      <c r="A88" s="63" t="s">
        <v>151</v>
      </c>
      <c r="B88" s="44">
        <v>802</v>
      </c>
      <c r="C88" s="51" t="s">
        <v>3</v>
      </c>
      <c r="D88" s="64" t="s">
        <v>1</v>
      </c>
      <c r="E88" s="64" t="s">
        <v>145</v>
      </c>
      <c r="F88" s="64" t="s">
        <v>2</v>
      </c>
      <c r="G88" s="64" t="s">
        <v>7</v>
      </c>
      <c r="H88" s="64" t="s">
        <v>96</v>
      </c>
      <c r="I88" s="64" t="s">
        <v>0</v>
      </c>
      <c r="J88" s="50">
        <v>105000</v>
      </c>
      <c r="K88" s="50">
        <v>105000</v>
      </c>
    </row>
    <row r="89" spans="1:11" s="37" customFormat="1" ht="27.6" x14ac:dyDescent="0.45">
      <c r="A89" s="77" t="s">
        <v>18</v>
      </c>
      <c r="B89" s="44">
        <v>802</v>
      </c>
      <c r="C89" s="51" t="s">
        <v>3</v>
      </c>
      <c r="D89" s="64" t="s">
        <v>17</v>
      </c>
      <c r="E89" s="64" t="s">
        <v>7</v>
      </c>
      <c r="F89" s="64" t="s">
        <v>2</v>
      </c>
      <c r="G89" s="64" t="s">
        <v>7</v>
      </c>
      <c r="H89" s="64" t="s">
        <v>6</v>
      </c>
      <c r="I89" s="64" t="s">
        <v>5</v>
      </c>
      <c r="J89" s="50">
        <f t="shared" ref="J89:K91" si="9">J90</f>
        <v>312000</v>
      </c>
      <c r="K89" s="50">
        <f t="shared" si="9"/>
        <v>412000</v>
      </c>
    </row>
    <row r="90" spans="1:11" s="37" customFormat="1" ht="68.400000000000006" x14ac:dyDescent="0.45">
      <c r="A90" s="63" t="s">
        <v>144</v>
      </c>
      <c r="B90" s="44">
        <v>802</v>
      </c>
      <c r="C90" s="45" t="s">
        <v>3</v>
      </c>
      <c r="D90" s="64" t="s">
        <v>17</v>
      </c>
      <c r="E90" s="64" t="s">
        <v>145</v>
      </c>
      <c r="F90" s="64" t="s">
        <v>2</v>
      </c>
      <c r="G90" s="64" t="s">
        <v>7</v>
      </c>
      <c r="H90" s="64" t="s">
        <v>6</v>
      </c>
      <c r="I90" s="64" t="s">
        <v>5</v>
      </c>
      <c r="J90" s="46">
        <f>J91</f>
        <v>312000</v>
      </c>
      <c r="K90" s="46">
        <f>K91</f>
        <v>412000</v>
      </c>
    </row>
    <row r="91" spans="1:11" s="37" customFormat="1" ht="27.6" x14ac:dyDescent="0.45">
      <c r="A91" s="63" t="s">
        <v>93</v>
      </c>
      <c r="B91" s="44">
        <v>802</v>
      </c>
      <c r="C91" s="45" t="s">
        <v>3</v>
      </c>
      <c r="D91" s="64" t="s">
        <v>17</v>
      </c>
      <c r="E91" s="64" t="s">
        <v>145</v>
      </c>
      <c r="F91" s="64" t="s">
        <v>2</v>
      </c>
      <c r="G91" s="64" t="s">
        <v>7</v>
      </c>
      <c r="H91" s="64" t="s">
        <v>97</v>
      </c>
      <c r="I91" s="64" t="s">
        <v>5</v>
      </c>
      <c r="J91" s="46">
        <f t="shared" si="9"/>
        <v>312000</v>
      </c>
      <c r="K91" s="46">
        <f t="shared" si="9"/>
        <v>412000</v>
      </c>
    </row>
    <row r="92" spans="1:11" s="37" customFormat="1" ht="45.6" x14ac:dyDescent="0.45">
      <c r="A92" s="63" t="s">
        <v>151</v>
      </c>
      <c r="B92" s="44">
        <v>802</v>
      </c>
      <c r="C92" s="45" t="s">
        <v>3</v>
      </c>
      <c r="D92" s="64" t="s">
        <v>17</v>
      </c>
      <c r="E92" s="64" t="s">
        <v>145</v>
      </c>
      <c r="F92" s="64" t="s">
        <v>2</v>
      </c>
      <c r="G92" s="64" t="s">
        <v>7</v>
      </c>
      <c r="H92" s="64" t="s">
        <v>97</v>
      </c>
      <c r="I92" s="64" t="s">
        <v>0</v>
      </c>
      <c r="J92" s="46">
        <v>312000</v>
      </c>
      <c r="K92" s="46">
        <v>412000</v>
      </c>
    </row>
    <row r="93" spans="1:11" s="37" customFormat="1" ht="27.6" x14ac:dyDescent="0.45">
      <c r="A93" s="67" t="s">
        <v>98</v>
      </c>
      <c r="B93" s="65" t="s">
        <v>105</v>
      </c>
      <c r="C93" s="65" t="s">
        <v>3</v>
      </c>
      <c r="D93" s="65" t="s">
        <v>35</v>
      </c>
      <c r="E93" s="65" t="s">
        <v>7</v>
      </c>
      <c r="F93" s="65" t="s">
        <v>2</v>
      </c>
      <c r="G93" s="65" t="s">
        <v>7</v>
      </c>
      <c r="H93" s="65" t="s">
        <v>6</v>
      </c>
      <c r="I93" s="65" t="s">
        <v>5</v>
      </c>
      <c r="J93" s="68">
        <f>J98+J104+J101+J94</f>
        <v>6753200</v>
      </c>
      <c r="K93" s="68">
        <f>K98+K104+K101</f>
        <v>6063000</v>
      </c>
    </row>
    <row r="94" spans="1:11" s="37" customFormat="1" ht="47.25" customHeight="1" x14ac:dyDescent="0.45">
      <c r="A94" s="132" t="s">
        <v>179</v>
      </c>
      <c r="B94" s="133" t="s">
        <v>105</v>
      </c>
      <c r="C94" s="133" t="s">
        <v>3</v>
      </c>
      <c r="D94" s="133" t="s">
        <v>35</v>
      </c>
      <c r="E94" s="133" t="s">
        <v>180</v>
      </c>
      <c r="F94" s="133" t="s">
        <v>2</v>
      </c>
      <c r="G94" s="133" t="s">
        <v>7</v>
      </c>
      <c r="H94" s="133" t="s">
        <v>6</v>
      </c>
      <c r="I94" s="133" t="s">
        <v>5</v>
      </c>
      <c r="J94" s="68">
        <f t="shared" ref="J94:K96" si="10">J95</f>
        <v>1000</v>
      </c>
      <c r="K94" s="68">
        <f t="shared" si="10"/>
        <v>0</v>
      </c>
    </row>
    <row r="95" spans="1:11" s="37" customFormat="1" ht="45.6" x14ac:dyDescent="0.45">
      <c r="A95" s="134" t="s">
        <v>181</v>
      </c>
      <c r="B95" s="135" t="s">
        <v>105</v>
      </c>
      <c r="C95" s="135" t="s">
        <v>3</v>
      </c>
      <c r="D95" s="135" t="s">
        <v>35</v>
      </c>
      <c r="E95" s="135" t="s">
        <v>180</v>
      </c>
      <c r="F95" s="135" t="s">
        <v>2</v>
      </c>
      <c r="G95" s="135" t="s">
        <v>182</v>
      </c>
      <c r="H95" s="135" t="s">
        <v>6</v>
      </c>
      <c r="I95" s="135" t="s">
        <v>5</v>
      </c>
      <c r="J95" s="66">
        <f t="shared" si="10"/>
        <v>1000</v>
      </c>
      <c r="K95" s="66">
        <f t="shared" si="10"/>
        <v>0</v>
      </c>
    </row>
    <row r="96" spans="1:11" s="37" customFormat="1" ht="45.6" x14ac:dyDescent="0.45">
      <c r="A96" s="62" t="s">
        <v>183</v>
      </c>
      <c r="B96" s="135" t="s">
        <v>105</v>
      </c>
      <c r="C96" s="135" t="s">
        <v>3</v>
      </c>
      <c r="D96" s="135" t="s">
        <v>35</v>
      </c>
      <c r="E96" s="135" t="s">
        <v>180</v>
      </c>
      <c r="F96" s="135" t="s">
        <v>2</v>
      </c>
      <c r="G96" s="135" t="s">
        <v>182</v>
      </c>
      <c r="H96" s="135" t="s">
        <v>184</v>
      </c>
      <c r="I96" s="135" t="s">
        <v>5</v>
      </c>
      <c r="J96" s="66">
        <f t="shared" si="10"/>
        <v>1000</v>
      </c>
      <c r="K96" s="66">
        <f t="shared" si="10"/>
        <v>0</v>
      </c>
    </row>
    <row r="97" spans="1:11" s="37" customFormat="1" ht="27.6" x14ac:dyDescent="0.45">
      <c r="A97" s="63" t="s">
        <v>47</v>
      </c>
      <c r="B97" s="135" t="s">
        <v>105</v>
      </c>
      <c r="C97" s="135" t="s">
        <v>3</v>
      </c>
      <c r="D97" s="135" t="s">
        <v>35</v>
      </c>
      <c r="E97" s="135" t="s">
        <v>180</v>
      </c>
      <c r="F97" s="135" t="s">
        <v>2</v>
      </c>
      <c r="G97" s="135" t="s">
        <v>182</v>
      </c>
      <c r="H97" s="135" t="s">
        <v>184</v>
      </c>
      <c r="I97" s="135" t="s">
        <v>46</v>
      </c>
      <c r="J97" s="66">
        <v>1000</v>
      </c>
      <c r="K97" s="66">
        <v>0</v>
      </c>
    </row>
    <row r="98" spans="1:11" s="37" customFormat="1" ht="72" customHeight="1" x14ac:dyDescent="0.45">
      <c r="A98" s="62" t="s">
        <v>136</v>
      </c>
      <c r="B98" s="64" t="s">
        <v>105</v>
      </c>
      <c r="C98" s="64" t="s">
        <v>3</v>
      </c>
      <c r="D98" s="64" t="s">
        <v>35</v>
      </c>
      <c r="E98" s="64" t="s">
        <v>99</v>
      </c>
      <c r="F98" s="64" t="s">
        <v>2</v>
      </c>
      <c r="G98" s="64" t="s">
        <v>7</v>
      </c>
      <c r="H98" s="64" t="s">
        <v>6</v>
      </c>
      <c r="I98" s="64" t="s">
        <v>5</v>
      </c>
      <c r="J98" s="66">
        <f>J99</f>
        <v>4200200</v>
      </c>
      <c r="K98" s="66">
        <f>K99</f>
        <v>3600000</v>
      </c>
    </row>
    <row r="99" spans="1:11" s="37" customFormat="1" ht="27.6" x14ac:dyDescent="0.45">
      <c r="A99" s="62" t="s">
        <v>100</v>
      </c>
      <c r="B99" s="64" t="s">
        <v>105</v>
      </c>
      <c r="C99" s="64" t="s">
        <v>3</v>
      </c>
      <c r="D99" s="64" t="s">
        <v>35</v>
      </c>
      <c r="E99" s="64" t="s">
        <v>99</v>
      </c>
      <c r="F99" s="64" t="s">
        <v>2</v>
      </c>
      <c r="G99" s="64" t="s">
        <v>7</v>
      </c>
      <c r="H99" s="64" t="s">
        <v>101</v>
      </c>
      <c r="I99" s="64" t="s">
        <v>5</v>
      </c>
      <c r="J99" s="66">
        <f t="shared" ref="J99:K99" si="11">J100</f>
        <v>4200200</v>
      </c>
      <c r="K99" s="66">
        <f t="shared" si="11"/>
        <v>3600000</v>
      </c>
    </row>
    <row r="100" spans="1:11" s="37" customFormat="1" ht="45.6" x14ac:dyDescent="0.45">
      <c r="A100" s="63" t="s">
        <v>161</v>
      </c>
      <c r="B100" s="64" t="s">
        <v>105</v>
      </c>
      <c r="C100" s="64" t="s">
        <v>3</v>
      </c>
      <c r="D100" s="64" t="s">
        <v>35</v>
      </c>
      <c r="E100" s="64" t="s">
        <v>99</v>
      </c>
      <c r="F100" s="64" t="s">
        <v>2</v>
      </c>
      <c r="G100" s="64" t="s">
        <v>7</v>
      </c>
      <c r="H100" s="64" t="s">
        <v>101</v>
      </c>
      <c r="I100" s="64" t="s">
        <v>0</v>
      </c>
      <c r="J100" s="66">
        <v>4200200</v>
      </c>
      <c r="K100" s="66">
        <v>3600000</v>
      </c>
    </row>
    <row r="101" spans="1:11" s="37" customFormat="1" ht="68.400000000000006" x14ac:dyDescent="0.45">
      <c r="A101" s="63" t="s">
        <v>137</v>
      </c>
      <c r="B101" s="64" t="s">
        <v>105</v>
      </c>
      <c r="C101" s="64" t="s">
        <v>3</v>
      </c>
      <c r="D101" s="64" t="s">
        <v>35</v>
      </c>
      <c r="E101" s="64" t="s">
        <v>102</v>
      </c>
      <c r="F101" s="64" t="s">
        <v>2</v>
      </c>
      <c r="G101" s="64" t="s">
        <v>7</v>
      </c>
      <c r="H101" s="64" t="s">
        <v>6</v>
      </c>
      <c r="I101" s="64" t="s">
        <v>5</v>
      </c>
      <c r="J101" s="66">
        <f>J102</f>
        <v>2039000</v>
      </c>
      <c r="K101" s="66">
        <f>K102</f>
        <v>1990000</v>
      </c>
    </row>
    <row r="102" spans="1:11" s="37" customFormat="1" ht="45.6" x14ac:dyDescent="0.45">
      <c r="A102" s="63" t="s">
        <v>103</v>
      </c>
      <c r="B102" s="64" t="s">
        <v>105</v>
      </c>
      <c r="C102" s="64" t="s">
        <v>3</v>
      </c>
      <c r="D102" s="64" t="s">
        <v>35</v>
      </c>
      <c r="E102" s="64" t="s">
        <v>102</v>
      </c>
      <c r="F102" s="64" t="s">
        <v>2</v>
      </c>
      <c r="G102" s="64" t="s">
        <v>7</v>
      </c>
      <c r="H102" s="64" t="s">
        <v>104</v>
      </c>
      <c r="I102" s="64" t="s">
        <v>5</v>
      </c>
      <c r="J102" s="66">
        <f t="shared" ref="J102:K102" si="12">J103</f>
        <v>2039000</v>
      </c>
      <c r="K102" s="66">
        <f t="shared" si="12"/>
        <v>1990000</v>
      </c>
    </row>
    <row r="103" spans="1:11" s="37" customFormat="1" ht="45.6" x14ac:dyDescent="0.45">
      <c r="A103" s="63" t="s">
        <v>161</v>
      </c>
      <c r="B103" s="64" t="s">
        <v>105</v>
      </c>
      <c r="C103" s="64" t="s">
        <v>3</v>
      </c>
      <c r="D103" s="64" t="s">
        <v>35</v>
      </c>
      <c r="E103" s="64" t="s">
        <v>102</v>
      </c>
      <c r="F103" s="64" t="s">
        <v>2</v>
      </c>
      <c r="G103" s="64" t="s">
        <v>7</v>
      </c>
      <c r="H103" s="64" t="s">
        <v>104</v>
      </c>
      <c r="I103" s="64" t="s">
        <v>0</v>
      </c>
      <c r="J103" s="66">
        <v>2039000</v>
      </c>
      <c r="K103" s="66">
        <v>1990000</v>
      </c>
    </row>
    <row r="104" spans="1:11" s="37" customFormat="1" ht="48.75" customHeight="1" x14ac:dyDescent="0.45">
      <c r="A104" s="63" t="s">
        <v>146</v>
      </c>
      <c r="B104" s="64" t="s">
        <v>105</v>
      </c>
      <c r="C104" s="64" t="s">
        <v>3</v>
      </c>
      <c r="D104" s="64" t="s">
        <v>35</v>
      </c>
      <c r="E104" s="64" t="s">
        <v>147</v>
      </c>
      <c r="F104" s="64" t="s">
        <v>2</v>
      </c>
      <c r="G104" s="64" t="s">
        <v>7</v>
      </c>
      <c r="H104" s="64" t="s">
        <v>6</v>
      </c>
      <c r="I104" s="64" t="s">
        <v>5</v>
      </c>
      <c r="J104" s="66">
        <f>J105</f>
        <v>513000</v>
      </c>
      <c r="K104" s="66">
        <f>K105</f>
        <v>473000</v>
      </c>
    </row>
    <row r="105" spans="1:11" s="37" customFormat="1" ht="27.6" x14ac:dyDescent="0.45">
      <c r="A105" s="62" t="s">
        <v>77</v>
      </c>
      <c r="B105" s="64" t="s">
        <v>105</v>
      </c>
      <c r="C105" s="64" t="s">
        <v>3</v>
      </c>
      <c r="D105" s="64" t="s">
        <v>35</v>
      </c>
      <c r="E105" s="64" t="s">
        <v>147</v>
      </c>
      <c r="F105" s="64" t="s">
        <v>2</v>
      </c>
      <c r="G105" s="64" t="s">
        <v>7</v>
      </c>
      <c r="H105" s="64" t="s">
        <v>76</v>
      </c>
      <c r="I105" s="64" t="s">
        <v>5</v>
      </c>
      <c r="J105" s="66">
        <f t="shared" ref="J105:K105" si="13">J106</f>
        <v>513000</v>
      </c>
      <c r="K105" s="66">
        <f t="shared" si="13"/>
        <v>473000</v>
      </c>
    </row>
    <row r="106" spans="1:11" s="37" customFormat="1" ht="45.6" x14ac:dyDescent="0.45">
      <c r="A106" s="63" t="s">
        <v>161</v>
      </c>
      <c r="B106" s="64" t="s">
        <v>105</v>
      </c>
      <c r="C106" s="64" t="s">
        <v>3</v>
      </c>
      <c r="D106" s="64" t="s">
        <v>35</v>
      </c>
      <c r="E106" s="64" t="s">
        <v>147</v>
      </c>
      <c r="F106" s="64" t="s">
        <v>2</v>
      </c>
      <c r="G106" s="64" t="s">
        <v>7</v>
      </c>
      <c r="H106" s="64" t="s">
        <v>76</v>
      </c>
      <c r="I106" s="64" t="s">
        <v>0</v>
      </c>
      <c r="J106" s="66">
        <v>513000</v>
      </c>
      <c r="K106" s="66">
        <v>473000</v>
      </c>
    </row>
    <row r="107" spans="1:11" s="37" customFormat="1" ht="45.6" x14ac:dyDescent="0.45">
      <c r="A107" s="77" t="s">
        <v>16</v>
      </c>
      <c r="B107" s="65" t="s">
        <v>105</v>
      </c>
      <c r="C107" s="65" t="s">
        <v>3</v>
      </c>
      <c r="D107" s="65" t="s">
        <v>3</v>
      </c>
      <c r="E107" s="65" t="s">
        <v>7</v>
      </c>
      <c r="F107" s="65" t="s">
        <v>2</v>
      </c>
      <c r="G107" s="65" t="s">
        <v>7</v>
      </c>
      <c r="H107" s="65" t="s">
        <v>6</v>
      </c>
      <c r="I107" s="65" t="s">
        <v>5</v>
      </c>
      <c r="J107" s="66">
        <f>J108</f>
        <v>3382179</v>
      </c>
      <c r="K107" s="66">
        <f>K108</f>
        <v>2990879</v>
      </c>
    </row>
    <row r="108" spans="1:11" s="37" customFormat="1" ht="68.400000000000006" x14ac:dyDescent="0.45">
      <c r="A108" s="63" t="s">
        <v>144</v>
      </c>
      <c r="B108" s="65" t="s">
        <v>105</v>
      </c>
      <c r="C108" s="65" t="s">
        <v>3</v>
      </c>
      <c r="D108" s="65" t="s">
        <v>3</v>
      </c>
      <c r="E108" s="65" t="s">
        <v>145</v>
      </c>
      <c r="F108" s="65" t="s">
        <v>2</v>
      </c>
      <c r="G108" s="65" t="s">
        <v>7</v>
      </c>
      <c r="H108" s="65" t="s">
        <v>6</v>
      </c>
      <c r="I108" s="65" t="s">
        <v>5</v>
      </c>
      <c r="J108" s="66">
        <f>J110+J112</f>
        <v>3382179</v>
      </c>
      <c r="K108" s="66">
        <f>K110+K112</f>
        <v>2990879</v>
      </c>
    </row>
    <row r="109" spans="1:11" s="37" customFormat="1" ht="68.400000000000006" x14ac:dyDescent="0.45">
      <c r="A109" s="62" t="s">
        <v>148</v>
      </c>
      <c r="B109" s="110">
        <v>802</v>
      </c>
      <c r="C109" s="51" t="s">
        <v>3</v>
      </c>
      <c r="D109" s="64" t="s">
        <v>3</v>
      </c>
      <c r="E109" s="64" t="s">
        <v>145</v>
      </c>
      <c r="F109" s="64" t="s">
        <v>2</v>
      </c>
      <c r="G109" s="64" t="s">
        <v>7</v>
      </c>
      <c r="H109" s="64" t="s">
        <v>164</v>
      </c>
      <c r="I109" s="64" t="s">
        <v>5</v>
      </c>
      <c r="J109" s="66">
        <f>J110</f>
        <v>2382179</v>
      </c>
      <c r="K109" s="66">
        <f>K110</f>
        <v>2190879</v>
      </c>
    </row>
    <row r="110" spans="1:11" s="37" customFormat="1" ht="26.25" customHeight="1" x14ac:dyDescent="0.45">
      <c r="A110" s="62" t="s">
        <v>11</v>
      </c>
      <c r="B110" s="110">
        <v>802</v>
      </c>
      <c r="C110" s="51" t="s">
        <v>3</v>
      </c>
      <c r="D110" s="64" t="s">
        <v>3</v>
      </c>
      <c r="E110" s="64" t="s">
        <v>145</v>
      </c>
      <c r="F110" s="64" t="s">
        <v>2</v>
      </c>
      <c r="G110" s="64" t="s">
        <v>7</v>
      </c>
      <c r="H110" s="64" t="s">
        <v>164</v>
      </c>
      <c r="I110" s="64" t="s">
        <v>9</v>
      </c>
      <c r="J110" s="66">
        <v>2382179</v>
      </c>
      <c r="K110" s="66">
        <v>2190879</v>
      </c>
    </row>
    <row r="111" spans="1:11" s="37" customFormat="1" ht="76.5" customHeight="1" x14ac:dyDescent="0.45">
      <c r="A111" s="62" t="s">
        <v>94</v>
      </c>
      <c r="B111" s="110">
        <v>802</v>
      </c>
      <c r="C111" s="51" t="s">
        <v>3</v>
      </c>
      <c r="D111" s="64" t="s">
        <v>3</v>
      </c>
      <c r="E111" s="64" t="s">
        <v>145</v>
      </c>
      <c r="F111" s="64" t="s">
        <v>2</v>
      </c>
      <c r="G111" s="64" t="s">
        <v>7</v>
      </c>
      <c r="H111" s="64" t="s">
        <v>165</v>
      </c>
      <c r="I111" s="64" t="s">
        <v>5</v>
      </c>
      <c r="J111" s="66">
        <f>J112</f>
        <v>1000000</v>
      </c>
      <c r="K111" s="66">
        <f>K112</f>
        <v>800000</v>
      </c>
    </row>
    <row r="112" spans="1:11" s="37" customFormat="1" ht="26.25" customHeight="1" x14ac:dyDescent="0.45">
      <c r="A112" s="62" t="s">
        <v>11</v>
      </c>
      <c r="B112" s="110">
        <v>802</v>
      </c>
      <c r="C112" s="51" t="s">
        <v>3</v>
      </c>
      <c r="D112" s="64" t="s">
        <v>3</v>
      </c>
      <c r="E112" s="64" t="s">
        <v>145</v>
      </c>
      <c r="F112" s="64" t="s">
        <v>2</v>
      </c>
      <c r="G112" s="64" t="s">
        <v>7</v>
      </c>
      <c r="H112" s="64" t="s">
        <v>165</v>
      </c>
      <c r="I112" s="64" t="s">
        <v>9</v>
      </c>
      <c r="J112" s="66">
        <v>1000000</v>
      </c>
      <c r="K112" s="66">
        <v>800000</v>
      </c>
    </row>
    <row r="113" spans="1:11" s="37" customFormat="1" ht="27.6" x14ac:dyDescent="0.45">
      <c r="A113" s="38" t="s">
        <v>43</v>
      </c>
      <c r="B113" s="64" t="s">
        <v>105</v>
      </c>
      <c r="C113" s="111" t="s">
        <v>34</v>
      </c>
      <c r="D113" s="111" t="s">
        <v>7</v>
      </c>
      <c r="E113" s="111" t="s">
        <v>7</v>
      </c>
      <c r="F113" s="111" t="s">
        <v>2</v>
      </c>
      <c r="G113" s="111" t="s">
        <v>7</v>
      </c>
      <c r="H113" s="111" t="s">
        <v>6</v>
      </c>
      <c r="I113" s="111" t="s">
        <v>5</v>
      </c>
      <c r="J113" s="112">
        <f>J115</f>
        <v>50000</v>
      </c>
      <c r="K113" s="112">
        <f>K115</f>
        <v>50000</v>
      </c>
    </row>
    <row r="114" spans="1:11" s="37" customFormat="1" ht="27.6" x14ac:dyDescent="0.45">
      <c r="A114" s="62" t="s">
        <v>44</v>
      </c>
      <c r="B114" s="64" t="s">
        <v>105</v>
      </c>
      <c r="C114" s="51" t="s">
        <v>34</v>
      </c>
      <c r="D114" s="51" t="s">
        <v>34</v>
      </c>
      <c r="E114" s="51" t="s">
        <v>7</v>
      </c>
      <c r="F114" s="51" t="s">
        <v>2</v>
      </c>
      <c r="G114" s="51" t="s">
        <v>7</v>
      </c>
      <c r="H114" s="51" t="s">
        <v>6</v>
      </c>
      <c r="I114" s="51" t="s">
        <v>5</v>
      </c>
      <c r="J114" s="112">
        <f t="shared" ref="J114:K116" si="14">J115</f>
        <v>50000</v>
      </c>
      <c r="K114" s="112">
        <f t="shared" si="14"/>
        <v>50000</v>
      </c>
    </row>
    <row r="115" spans="1:11" s="37" customFormat="1" ht="27.6" x14ac:dyDescent="0.45">
      <c r="A115" s="63" t="s">
        <v>15</v>
      </c>
      <c r="B115" s="64" t="s">
        <v>105</v>
      </c>
      <c r="C115" s="51" t="s">
        <v>34</v>
      </c>
      <c r="D115" s="51" t="s">
        <v>34</v>
      </c>
      <c r="E115" s="51" t="s">
        <v>10</v>
      </c>
      <c r="F115" s="51" t="s">
        <v>2</v>
      </c>
      <c r="G115" s="51" t="s">
        <v>7</v>
      </c>
      <c r="H115" s="51" t="s">
        <v>6</v>
      </c>
      <c r="I115" s="51" t="s">
        <v>5</v>
      </c>
      <c r="J115" s="50">
        <f>J116</f>
        <v>50000</v>
      </c>
      <c r="K115" s="50">
        <f>K116</f>
        <v>50000</v>
      </c>
    </row>
    <row r="116" spans="1:11" s="37" customFormat="1" ht="91.2" x14ac:dyDescent="0.45">
      <c r="A116" s="69" t="s">
        <v>112</v>
      </c>
      <c r="B116" s="64" t="s">
        <v>105</v>
      </c>
      <c r="C116" s="45" t="s">
        <v>34</v>
      </c>
      <c r="D116" s="45" t="s">
        <v>34</v>
      </c>
      <c r="E116" s="45" t="s">
        <v>10</v>
      </c>
      <c r="F116" s="45" t="s">
        <v>2</v>
      </c>
      <c r="G116" s="45" t="s">
        <v>7</v>
      </c>
      <c r="H116" s="45" t="s">
        <v>111</v>
      </c>
      <c r="I116" s="45" t="s">
        <v>5</v>
      </c>
      <c r="J116" s="46">
        <f t="shared" si="14"/>
        <v>50000</v>
      </c>
      <c r="K116" s="46">
        <f t="shared" si="14"/>
        <v>50000</v>
      </c>
    </row>
    <row r="117" spans="1:11" s="37" customFormat="1" ht="27.6" x14ac:dyDescent="0.45">
      <c r="A117" s="63" t="s">
        <v>47</v>
      </c>
      <c r="B117" s="64" t="s">
        <v>105</v>
      </c>
      <c r="C117" s="45" t="s">
        <v>34</v>
      </c>
      <c r="D117" s="45" t="s">
        <v>34</v>
      </c>
      <c r="E117" s="45" t="s">
        <v>10</v>
      </c>
      <c r="F117" s="45" t="s">
        <v>2</v>
      </c>
      <c r="G117" s="45" t="s">
        <v>7</v>
      </c>
      <c r="H117" s="45" t="s">
        <v>111</v>
      </c>
      <c r="I117" s="45" t="s">
        <v>46</v>
      </c>
      <c r="J117" s="46">
        <v>50000</v>
      </c>
      <c r="K117" s="46">
        <v>50000</v>
      </c>
    </row>
    <row r="118" spans="1:11" s="37" customFormat="1" ht="27.6" x14ac:dyDescent="0.45">
      <c r="A118" s="38" t="s">
        <v>72</v>
      </c>
      <c r="B118" s="34">
        <v>802</v>
      </c>
      <c r="C118" s="40" t="s">
        <v>25</v>
      </c>
      <c r="D118" s="40" t="s">
        <v>7</v>
      </c>
      <c r="E118" s="40" t="s">
        <v>7</v>
      </c>
      <c r="F118" s="40" t="s">
        <v>2</v>
      </c>
      <c r="G118" s="40" t="s">
        <v>7</v>
      </c>
      <c r="H118" s="40" t="s">
        <v>6</v>
      </c>
      <c r="I118" s="40" t="s">
        <v>5</v>
      </c>
      <c r="J118" s="41">
        <f t="shared" ref="J118:K119" si="15">J119</f>
        <v>1888200</v>
      </c>
      <c r="K118" s="41">
        <f t="shared" si="15"/>
        <v>1888200</v>
      </c>
    </row>
    <row r="119" spans="1:11" s="37" customFormat="1" ht="27.6" x14ac:dyDescent="0.45">
      <c r="A119" s="62" t="s">
        <v>45</v>
      </c>
      <c r="B119" s="44">
        <v>802</v>
      </c>
      <c r="C119" s="45" t="s">
        <v>25</v>
      </c>
      <c r="D119" s="45" t="s">
        <v>1</v>
      </c>
      <c r="E119" s="45" t="s">
        <v>7</v>
      </c>
      <c r="F119" s="45" t="s">
        <v>2</v>
      </c>
      <c r="G119" s="45" t="s">
        <v>7</v>
      </c>
      <c r="H119" s="45" t="s">
        <v>6</v>
      </c>
      <c r="I119" s="45" t="s">
        <v>5</v>
      </c>
      <c r="J119" s="46">
        <f t="shared" si="15"/>
        <v>1888200</v>
      </c>
      <c r="K119" s="46">
        <f t="shared" si="15"/>
        <v>1888200</v>
      </c>
    </row>
    <row r="120" spans="1:11" s="37" customFormat="1" ht="27.6" x14ac:dyDescent="0.45">
      <c r="A120" s="63" t="s">
        <v>15</v>
      </c>
      <c r="B120" s="44">
        <v>802</v>
      </c>
      <c r="C120" s="45" t="s">
        <v>25</v>
      </c>
      <c r="D120" s="45" t="s">
        <v>1</v>
      </c>
      <c r="E120" s="45" t="s">
        <v>10</v>
      </c>
      <c r="F120" s="45" t="s">
        <v>2</v>
      </c>
      <c r="G120" s="45" t="s">
        <v>7</v>
      </c>
      <c r="H120" s="45" t="s">
        <v>6</v>
      </c>
      <c r="I120" s="45" t="s">
        <v>5</v>
      </c>
      <c r="J120" s="46">
        <f>J122+J124</f>
        <v>1888200</v>
      </c>
      <c r="K120" s="46">
        <f>K122+K124</f>
        <v>1888200</v>
      </c>
    </row>
    <row r="121" spans="1:11" s="37" customFormat="1" ht="107.25" customHeight="1" x14ac:dyDescent="0.45">
      <c r="A121" s="69" t="s">
        <v>113</v>
      </c>
      <c r="B121" s="44">
        <v>802</v>
      </c>
      <c r="C121" s="45" t="s">
        <v>25</v>
      </c>
      <c r="D121" s="45" t="s">
        <v>1</v>
      </c>
      <c r="E121" s="45" t="s">
        <v>10</v>
      </c>
      <c r="F121" s="45" t="s">
        <v>2</v>
      </c>
      <c r="G121" s="45" t="s">
        <v>7</v>
      </c>
      <c r="H121" s="45" t="s">
        <v>115</v>
      </c>
      <c r="I121" s="45" t="s">
        <v>5</v>
      </c>
      <c r="J121" s="46">
        <f>J122</f>
        <v>230000</v>
      </c>
      <c r="K121" s="46">
        <f>K122</f>
        <v>230000</v>
      </c>
    </row>
    <row r="122" spans="1:11" s="37" customFormat="1" ht="27.6" x14ac:dyDescent="0.45">
      <c r="A122" s="63" t="s">
        <v>47</v>
      </c>
      <c r="B122" s="44">
        <v>802</v>
      </c>
      <c r="C122" s="45" t="s">
        <v>25</v>
      </c>
      <c r="D122" s="45" t="s">
        <v>1</v>
      </c>
      <c r="E122" s="45" t="s">
        <v>10</v>
      </c>
      <c r="F122" s="45" t="s">
        <v>2</v>
      </c>
      <c r="G122" s="45" t="s">
        <v>7</v>
      </c>
      <c r="H122" s="45" t="s">
        <v>115</v>
      </c>
      <c r="I122" s="45" t="s">
        <v>46</v>
      </c>
      <c r="J122" s="46">
        <v>230000</v>
      </c>
      <c r="K122" s="46">
        <v>230000</v>
      </c>
    </row>
    <row r="123" spans="1:11" s="37" customFormat="1" ht="114" x14ac:dyDescent="0.45">
      <c r="A123" s="69" t="s">
        <v>114</v>
      </c>
      <c r="B123" s="44">
        <v>802</v>
      </c>
      <c r="C123" s="45" t="s">
        <v>25</v>
      </c>
      <c r="D123" s="45" t="s">
        <v>1</v>
      </c>
      <c r="E123" s="45" t="s">
        <v>10</v>
      </c>
      <c r="F123" s="45" t="s">
        <v>2</v>
      </c>
      <c r="G123" s="45" t="s">
        <v>7</v>
      </c>
      <c r="H123" s="45" t="s">
        <v>116</v>
      </c>
      <c r="I123" s="45" t="s">
        <v>5</v>
      </c>
      <c r="J123" s="46">
        <f>J124</f>
        <v>1658200</v>
      </c>
      <c r="K123" s="46">
        <f>K124</f>
        <v>1658200</v>
      </c>
    </row>
    <row r="124" spans="1:11" s="37" customFormat="1" ht="27.6" x14ac:dyDescent="0.45">
      <c r="A124" s="63" t="s">
        <v>47</v>
      </c>
      <c r="B124" s="44">
        <v>802</v>
      </c>
      <c r="C124" s="45" t="s">
        <v>25</v>
      </c>
      <c r="D124" s="45" t="s">
        <v>1</v>
      </c>
      <c r="E124" s="45" t="s">
        <v>10</v>
      </c>
      <c r="F124" s="45" t="s">
        <v>2</v>
      </c>
      <c r="G124" s="45" t="s">
        <v>7</v>
      </c>
      <c r="H124" s="45" t="s">
        <v>116</v>
      </c>
      <c r="I124" s="45" t="s">
        <v>46</v>
      </c>
      <c r="J124" s="46">
        <v>1658200</v>
      </c>
      <c r="K124" s="46">
        <v>1658200</v>
      </c>
    </row>
    <row r="125" spans="1:11" s="42" customFormat="1" ht="28.2" x14ac:dyDescent="0.5">
      <c r="A125" s="38" t="s">
        <v>37</v>
      </c>
      <c r="B125" s="34">
        <v>802</v>
      </c>
      <c r="C125" s="40" t="s">
        <v>30</v>
      </c>
      <c r="D125" s="40" t="s">
        <v>7</v>
      </c>
      <c r="E125" s="40" t="s">
        <v>7</v>
      </c>
      <c r="F125" s="40" t="s">
        <v>2</v>
      </c>
      <c r="G125" s="40" t="s">
        <v>7</v>
      </c>
      <c r="H125" s="40" t="s">
        <v>6</v>
      </c>
      <c r="I125" s="40" t="s">
        <v>5</v>
      </c>
      <c r="J125" s="41">
        <f>J126</f>
        <v>754800</v>
      </c>
      <c r="K125" s="41">
        <f>K126</f>
        <v>624800</v>
      </c>
    </row>
    <row r="126" spans="1:11" s="37" customFormat="1" ht="27.6" x14ac:dyDescent="0.45">
      <c r="A126" s="43" t="s">
        <v>36</v>
      </c>
      <c r="B126" s="44">
        <v>802</v>
      </c>
      <c r="C126" s="45" t="s">
        <v>30</v>
      </c>
      <c r="D126" s="45" t="s">
        <v>35</v>
      </c>
      <c r="E126" s="45" t="s">
        <v>7</v>
      </c>
      <c r="F126" s="45" t="s">
        <v>2</v>
      </c>
      <c r="G126" s="45" t="s">
        <v>7</v>
      </c>
      <c r="H126" s="45" t="s">
        <v>6</v>
      </c>
      <c r="I126" s="45" t="s">
        <v>5</v>
      </c>
      <c r="J126" s="46">
        <f>J127</f>
        <v>754800</v>
      </c>
      <c r="K126" s="46">
        <f>K127</f>
        <v>624800</v>
      </c>
    </row>
    <row r="127" spans="1:11" s="37" customFormat="1" ht="27.6" x14ac:dyDescent="0.45">
      <c r="A127" s="48" t="s">
        <v>15</v>
      </c>
      <c r="B127" s="44">
        <v>802</v>
      </c>
      <c r="C127" s="45">
        <v>10</v>
      </c>
      <c r="D127" s="45" t="s">
        <v>35</v>
      </c>
      <c r="E127" s="45" t="s">
        <v>10</v>
      </c>
      <c r="F127" s="45" t="s">
        <v>2</v>
      </c>
      <c r="G127" s="45" t="s">
        <v>7</v>
      </c>
      <c r="H127" s="45" t="s">
        <v>6</v>
      </c>
      <c r="I127" s="45" t="s">
        <v>5</v>
      </c>
      <c r="J127" s="46">
        <f>J129+J131+J133+J135</f>
        <v>754800</v>
      </c>
      <c r="K127" s="46">
        <f>K129+K131+K133+K135</f>
        <v>624800</v>
      </c>
    </row>
    <row r="128" spans="1:11" s="37" customFormat="1" ht="27.6" x14ac:dyDescent="0.45">
      <c r="A128" s="62" t="s">
        <v>107</v>
      </c>
      <c r="B128" s="44">
        <v>802</v>
      </c>
      <c r="C128" s="45">
        <v>10</v>
      </c>
      <c r="D128" s="45" t="s">
        <v>35</v>
      </c>
      <c r="E128" s="45" t="s">
        <v>10</v>
      </c>
      <c r="F128" s="45" t="s">
        <v>2</v>
      </c>
      <c r="G128" s="45" t="s">
        <v>7</v>
      </c>
      <c r="H128" s="45" t="s">
        <v>106</v>
      </c>
      <c r="I128" s="45" t="s">
        <v>5</v>
      </c>
      <c r="J128" s="46">
        <f>J129</f>
        <v>50000</v>
      </c>
      <c r="K128" s="46">
        <f>K129</f>
        <v>50000</v>
      </c>
    </row>
    <row r="129" spans="1:11" s="37" customFormat="1" ht="27.6" x14ac:dyDescent="0.45">
      <c r="A129" s="63" t="s">
        <v>11</v>
      </c>
      <c r="B129" s="44">
        <v>802</v>
      </c>
      <c r="C129" s="45">
        <v>10</v>
      </c>
      <c r="D129" s="45" t="s">
        <v>35</v>
      </c>
      <c r="E129" s="45" t="s">
        <v>10</v>
      </c>
      <c r="F129" s="45" t="s">
        <v>2</v>
      </c>
      <c r="G129" s="45" t="s">
        <v>7</v>
      </c>
      <c r="H129" s="45" t="s">
        <v>106</v>
      </c>
      <c r="I129" s="45" t="s">
        <v>0</v>
      </c>
      <c r="J129" s="46">
        <v>50000</v>
      </c>
      <c r="K129" s="46">
        <v>50000</v>
      </c>
    </row>
    <row r="130" spans="1:11" s="37" customFormat="1" ht="118.5" customHeight="1" x14ac:dyDescent="0.45">
      <c r="A130" s="62" t="s">
        <v>108</v>
      </c>
      <c r="B130" s="44">
        <v>802</v>
      </c>
      <c r="C130" s="45" t="s">
        <v>30</v>
      </c>
      <c r="D130" s="45" t="s">
        <v>35</v>
      </c>
      <c r="E130" s="45" t="s">
        <v>10</v>
      </c>
      <c r="F130" s="45" t="s">
        <v>2</v>
      </c>
      <c r="G130" s="45" t="s">
        <v>7</v>
      </c>
      <c r="H130" s="45" t="s">
        <v>110</v>
      </c>
      <c r="I130" s="45" t="s">
        <v>5</v>
      </c>
      <c r="J130" s="46">
        <v>430000</v>
      </c>
      <c r="K130" s="46">
        <f>K131</f>
        <v>300000</v>
      </c>
    </row>
    <row r="131" spans="1:11" s="37" customFormat="1" ht="48.75" customHeight="1" x14ac:dyDescent="0.45">
      <c r="A131" s="62" t="s">
        <v>109</v>
      </c>
      <c r="B131" s="44">
        <v>802</v>
      </c>
      <c r="C131" s="45" t="s">
        <v>30</v>
      </c>
      <c r="D131" s="45" t="s">
        <v>35</v>
      </c>
      <c r="E131" s="45" t="s">
        <v>10</v>
      </c>
      <c r="F131" s="45" t="s">
        <v>2</v>
      </c>
      <c r="G131" s="45" t="s">
        <v>7</v>
      </c>
      <c r="H131" s="45" t="s">
        <v>110</v>
      </c>
      <c r="I131" s="45" t="s">
        <v>33</v>
      </c>
      <c r="J131" s="46">
        <v>430000</v>
      </c>
      <c r="K131" s="46">
        <v>300000</v>
      </c>
    </row>
    <row r="132" spans="1:11" s="37" customFormat="1" ht="99" customHeight="1" x14ac:dyDescent="0.45">
      <c r="A132" s="48" t="s">
        <v>167</v>
      </c>
      <c r="B132" s="44">
        <v>802</v>
      </c>
      <c r="C132" s="45" t="s">
        <v>30</v>
      </c>
      <c r="D132" s="45" t="s">
        <v>35</v>
      </c>
      <c r="E132" s="45" t="s">
        <v>10</v>
      </c>
      <c r="F132" s="45" t="s">
        <v>2</v>
      </c>
      <c r="G132" s="45" t="s">
        <v>7</v>
      </c>
      <c r="H132" s="45" t="s">
        <v>166</v>
      </c>
      <c r="I132" s="45" t="s">
        <v>5</v>
      </c>
      <c r="J132" s="46">
        <f>J133</f>
        <v>164400</v>
      </c>
      <c r="K132" s="46">
        <f>K133</f>
        <v>164400</v>
      </c>
    </row>
    <row r="133" spans="1:11" s="37" customFormat="1" ht="31.5" customHeight="1" x14ac:dyDescent="0.45">
      <c r="A133" s="62" t="s">
        <v>32</v>
      </c>
      <c r="B133" s="44">
        <v>802</v>
      </c>
      <c r="C133" s="45" t="s">
        <v>30</v>
      </c>
      <c r="D133" s="45" t="s">
        <v>35</v>
      </c>
      <c r="E133" s="45" t="s">
        <v>10</v>
      </c>
      <c r="F133" s="45" t="s">
        <v>2</v>
      </c>
      <c r="G133" s="45" t="s">
        <v>7</v>
      </c>
      <c r="H133" s="45" t="s">
        <v>166</v>
      </c>
      <c r="I133" s="45" t="s">
        <v>31</v>
      </c>
      <c r="J133" s="46">
        <v>164400</v>
      </c>
      <c r="K133" s="46">
        <v>164400</v>
      </c>
    </row>
    <row r="134" spans="1:11" s="37" customFormat="1" ht="100.5" customHeight="1" x14ac:dyDescent="0.45">
      <c r="A134" s="48" t="s">
        <v>168</v>
      </c>
      <c r="B134" s="44">
        <v>802</v>
      </c>
      <c r="C134" s="45" t="s">
        <v>30</v>
      </c>
      <c r="D134" s="45" t="s">
        <v>35</v>
      </c>
      <c r="E134" s="45" t="s">
        <v>10</v>
      </c>
      <c r="F134" s="45" t="s">
        <v>2</v>
      </c>
      <c r="G134" s="45" t="s">
        <v>7</v>
      </c>
      <c r="H134" s="45" t="s">
        <v>169</v>
      </c>
      <c r="I134" s="45" t="s">
        <v>5</v>
      </c>
      <c r="J134" s="46">
        <f>J135</f>
        <v>110400</v>
      </c>
      <c r="K134" s="46">
        <f>K135</f>
        <v>110400</v>
      </c>
    </row>
    <row r="135" spans="1:11" s="37" customFormat="1" ht="31.5" customHeight="1" x14ac:dyDescent="0.45">
      <c r="A135" s="62" t="s">
        <v>32</v>
      </c>
      <c r="B135" s="44">
        <v>802</v>
      </c>
      <c r="C135" s="45" t="s">
        <v>30</v>
      </c>
      <c r="D135" s="45" t="s">
        <v>35</v>
      </c>
      <c r="E135" s="45" t="s">
        <v>10</v>
      </c>
      <c r="F135" s="45" t="s">
        <v>2</v>
      </c>
      <c r="G135" s="45" t="s">
        <v>7</v>
      </c>
      <c r="H135" s="45" t="s">
        <v>169</v>
      </c>
      <c r="I135" s="45" t="s">
        <v>31</v>
      </c>
      <c r="J135" s="46">
        <v>110400</v>
      </c>
      <c r="K135" s="46">
        <v>110400</v>
      </c>
    </row>
    <row r="136" spans="1:11" s="37" customFormat="1" ht="31.5" customHeight="1" x14ac:dyDescent="0.45">
      <c r="A136" s="38" t="s">
        <v>8</v>
      </c>
      <c r="B136" s="34">
        <v>802</v>
      </c>
      <c r="C136" s="40" t="s">
        <v>4</v>
      </c>
      <c r="D136" s="40" t="s">
        <v>7</v>
      </c>
      <c r="E136" s="40" t="s">
        <v>7</v>
      </c>
      <c r="F136" s="40" t="s">
        <v>2</v>
      </c>
      <c r="G136" s="40" t="s">
        <v>7</v>
      </c>
      <c r="H136" s="40" t="s">
        <v>6</v>
      </c>
      <c r="I136" s="40" t="s">
        <v>5</v>
      </c>
      <c r="J136" s="41">
        <f t="shared" ref="J136:K139" si="16">J137</f>
        <v>2500000</v>
      </c>
      <c r="K136" s="41">
        <f t="shared" si="16"/>
        <v>2500000</v>
      </c>
    </row>
    <row r="137" spans="1:11" s="37" customFormat="1" ht="31.5" customHeight="1" x14ac:dyDescent="0.45">
      <c r="A137" s="62" t="s">
        <v>28</v>
      </c>
      <c r="B137" s="44">
        <v>802</v>
      </c>
      <c r="C137" s="45" t="s">
        <v>4</v>
      </c>
      <c r="D137" s="45" t="s">
        <v>17</v>
      </c>
      <c r="E137" s="45" t="s">
        <v>7</v>
      </c>
      <c r="F137" s="45" t="s">
        <v>2</v>
      </c>
      <c r="G137" s="45" t="s">
        <v>7</v>
      </c>
      <c r="H137" s="45" t="s">
        <v>6</v>
      </c>
      <c r="I137" s="45" t="s">
        <v>5</v>
      </c>
      <c r="J137" s="46">
        <f t="shared" si="16"/>
        <v>2500000</v>
      </c>
      <c r="K137" s="46">
        <f t="shared" si="16"/>
        <v>2500000</v>
      </c>
    </row>
    <row r="138" spans="1:11" s="37" customFormat="1" ht="30" customHeight="1" x14ac:dyDescent="0.45">
      <c r="A138" s="62" t="s">
        <v>15</v>
      </c>
      <c r="B138" s="44">
        <v>802</v>
      </c>
      <c r="C138" s="45" t="s">
        <v>4</v>
      </c>
      <c r="D138" s="45" t="s">
        <v>17</v>
      </c>
      <c r="E138" s="45" t="s">
        <v>10</v>
      </c>
      <c r="F138" s="45" t="s">
        <v>2</v>
      </c>
      <c r="G138" s="45" t="s">
        <v>7</v>
      </c>
      <c r="H138" s="45" t="s">
        <v>6</v>
      </c>
      <c r="I138" s="45" t="s">
        <v>5</v>
      </c>
      <c r="J138" s="46">
        <f>J139</f>
        <v>2500000</v>
      </c>
      <c r="K138" s="46">
        <f>K139</f>
        <v>2500000</v>
      </c>
    </row>
    <row r="139" spans="1:11" s="37" customFormat="1" ht="147.75" customHeight="1" x14ac:dyDescent="0.45">
      <c r="A139" s="69" t="s">
        <v>130</v>
      </c>
      <c r="B139" s="44">
        <v>802</v>
      </c>
      <c r="C139" s="45" t="s">
        <v>4</v>
      </c>
      <c r="D139" s="45" t="s">
        <v>17</v>
      </c>
      <c r="E139" s="45" t="s">
        <v>10</v>
      </c>
      <c r="F139" s="45" t="s">
        <v>2</v>
      </c>
      <c r="G139" s="45" t="s">
        <v>7</v>
      </c>
      <c r="H139" s="45" t="s">
        <v>131</v>
      </c>
      <c r="I139" s="45" t="s">
        <v>5</v>
      </c>
      <c r="J139" s="46">
        <f t="shared" si="16"/>
        <v>2500000</v>
      </c>
      <c r="K139" s="46">
        <f t="shared" si="16"/>
        <v>2500000</v>
      </c>
    </row>
    <row r="140" spans="1:11" s="37" customFormat="1" ht="31.5" customHeight="1" x14ac:dyDescent="0.45">
      <c r="A140" s="63" t="s">
        <v>47</v>
      </c>
      <c r="B140" s="44">
        <v>802</v>
      </c>
      <c r="C140" s="45" t="s">
        <v>4</v>
      </c>
      <c r="D140" s="45" t="s">
        <v>17</v>
      </c>
      <c r="E140" s="45" t="s">
        <v>10</v>
      </c>
      <c r="F140" s="45" t="s">
        <v>2</v>
      </c>
      <c r="G140" s="45" t="s">
        <v>7</v>
      </c>
      <c r="H140" s="45" t="s">
        <v>131</v>
      </c>
      <c r="I140" s="45" t="s">
        <v>46</v>
      </c>
      <c r="J140" s="46">
        <v>2500000</v>
      </c>
      <c r="K140" s="46">
        <v>2500000</v>
      </c>
    </row>
    <row r="141" spans="1:11" s="37" customFormat="1" ht="24.75" customHeight="1" x14ac:dyDescent="0.45">
      <c r="A141" s="38" t="s">
        <v>132</v>
      </c>
      <c r="B141" s="34">
        <v>832</v>
      </c>
      <c r="C141" s="45"/>
      <c r="D141" s="45"/>
      <c r="E141" s="45"/>
      <c r="F141" s="45"/>
      <c r="G141" s="45"/>
      <c r="H141" s="45"/>
      <c r="I141" s="45"/>
      <c r="J141" s="41">
        <f t="shared" ref="J141:K143" si="17">J142</f>
        <v>1653540</v>
      </c>
      <c r="K141" s="41">
        <f t="shared" si="17"/>
        <v>1653540</v>
      </c>
    </row>
    <row r="142" spans="1:11" s="42" customFormat="1" ht="28.2" x14ac:dyDescent="0.5">
      <c r="A142" s="38" t="s">
        <v>41</v>
      </c>
      <c r="B142" s="34">
        <v>832</v>
      </c>
      <c r="C142" s="40" t="s">
        <v>1</v>
      </c>
      <c r="D142" s="40" t="s">
        <v>7</v>
      </c>
      <c r="E142" s="40" t="s">
        <v>7</v>
      </c>
      <c r="F142" s="40" t="s">
        <v>2</v>
      </c>
      <c r="G142" s="40" t="s">
        <v>7</v>
      </c>
      <c r="H142" s="40" t="s">
        <v>6</v>
      </c>
      <c r="I142" s="40" t="s">
        <v>5</v>
      </c>
      <c r="J142" s="41">
        <f t="shared" si="17"/>
        <v>1653540</v>
      </c>
      <c r="K142" s="41">
        <f t="shared" si="17"/>
        <v>1653540</v>
      </c>
    </row>
    <row r="143" spans="1:11" s="37" customFormat="1" ht="68.400000000000006" x14ac:dyDescent="0.45">
      <c r="A143" s="43" t="s">
        <v>42</v>
      </c>
      <c r="B143" s="44">
        <v>832</v>
      </c>
      <c r="C143" s="45" t="s">
        <v>1</v>
      </c>
      <c r="D143" s="45" t="s">
        <v>35</v>
      </c>
      <c r="E143" s="45" t="s">
        <v>7</v>
      </c>
      <c r="F143" s="45" t="s">
        <v>2</v>
      </c>
      <c r="G143" s="45" t="s">
        <v>7</v>
      </c>
      <c r="H143" s="45" t="s">
        <v>6</v>
      </c>
      <c r="I143" s="45" t="s">
        <v>5</v>
      </c>
      <c r="J143" s="46">
        <f t="shared" si="17"/>
        <v>1653540</v>
      </c>
      <c r="K143" s="46">
        <f t="shared" si="17"/>
        <v>1653540</v>
      </c>
    </row>
    <row r="144" spans="1:11" s="37" customFormat="1" ht="27.6" x14ac:dyDescent="0.45">
      <c r="A144" s="43" t="s">
        <v>15</v>
      </c>
      <c r="B144" s="44">
        <v>832</v>
      </c>
      <c r="C144" s="45" t="s">
        <v>1</v>
      </c>
      <c r="D144" s="45" t="s">
        <v>35</v>
      </c>
      <c r="E144" s="45" t="s">
        <v>10</v>
      </c>
      <c r="F144" s="45" t="s">
        <v>2</v>
      </c>
      <c r="G144" s="45" t="s">
        <v>7</v>
      </c>
      <c r="H144" s="45" t="s">
        <v>6</v>
      </c>
      <c r="I144" s="45" t="s">
        <v>5</v>
      </c>
      <c r="J144" s="46">
        <f>J145+J147+J150</f>
        <v>1653540</v>
      </c>
      <c r="K144" s="46">
        <f>K145+K147+K150</f>
        <v>1653540</v>
      </c>
    </row>
    <row r="145" spans="1:11" s="37" customFormat="1" ht="45.6" x14ac:dyDescent="0.45">
      <c r="A145" s="43" t="s">
        <v>174</v>
      </c>
      <c r="B145" s="44">
        <v>832</v>
      </c>
      <c r="C145" s="45" t="s">
        <v>1</v>
      </c>
      <c r="D145" s="45" t="s">
        <v>35</v>
      </c>
      <c r="E145" s="45" t="s">
        <v>10</v>
      </c>
      <c r="F145" s="45" t="s">
        <v>2</v>
      </c>
      <c r="G145" s="45" t="s">
        <v>7</v>
      </c>
      <c r="H145" s="45" t="s">
        <v>173</v>
      </c>
      <c r="I145" s="45" t="s">
        <v>5</v>
      </c>
      <c r="J145" s="46">
        <f>J146</f>
        <v>1052000</v>
      </c>
      <c r="K145" s="46">
        <f>K146</f>
        <v>1052000</v>
      </c>
    </row>
    <row r="146" spans="1:11" s="37" customFormat="1" ht="105" customHeight="1" x14ac:dyDescent="0.45">
      <c r="A146" s="47" t="s">
        <v>14</v>
      </c>
      <c r="B146" s="44">
        <v>832</v>
      </c>
      <c r="C146" s="45" t="s">
        <v>1</v>
      </c>
      <c r="D146" s="45" t="s">
        <v>35</v>
      </c>
      <c r="E146" s="45" t="s">
        <v>10</v>
      </c>
      <c r="F146" s="45" t="s">
        <v>2</v>
      </c>
      <c r="G146" s="45" t="s">
        <v>7</v>
      </c>
      <c r="H146" s="45" t="s">
        <v>173</v>
      </c>
      <c r="I146" s="45" t="s">
        <v>13</v>
      </c>
      <c r="J146" s="46">
        <v>1052000</v>
      </c>
      <c r="K146" s="46">
        <v>1052000</v>
      </c>
    </row>
    <row r="147" spans="1:11" s="37" customFormat="1" ht="45.6" x14ac:dyDescent="0.45">
      <c r="A147" s="43" t="s">
        <v>73</v>
      </c>
      <c r="B147" s="44">
        <v>832</v>
      </c>
      <c r="C147" s="45" t="s">
        <v>1</v>
      </c>
      <c r="D147" s="45" t="s">
        <v>35</v>
      </c>
      <c r="E147" s="45" t="s">
        <v>10</v>
      </c>
      <c r="F147" s="45" t="s">
        <v>2</v>
      </c>
      <c r="G147" s="45" t="s">
        <v>7</v>
      </c>
      <c r="H147" s="45" t="s">
        <v>150</v>
      </c>
      <c r="I147" s="45" t="s">
        <v>5</v>
      </c>
      <c r="J147" s="46">
        <f>J148+J149</f>
        <v>600540</v>
      </c>
      <c r="K147" s="46">
        <f>K148+K149</f>
        <v>600540</v>
      </c>
    </row>
    <row r="148" spans="1:11" s="37" customFormat="1" ht="96" customHeight="1" x14ac:dyDescent="0.45">
      <c r="A148" s="47" t="s">
        <v>14</v>
      </c>
      <c r="B148" s="44">
        <v>832</v>
      </c>
      <c r="C148" s="45" t="s">
        <v>1</v>
      </c>
      <c r="D148" s="45" t="s">
        <v>35</v>
      </c>
      <c r="E148" s="45" t="s">
        <v>10</v>
      </c>
      <c r="F148" s="45" t="s">
        <v>2</v>
      </c>
      <c r="G148" s="45" t="s">
        <v>7</v>
      </c>
      <c r="H148" s="45" t="s">
        <v>150</v>
      </c>
      <c r="I148" s="45" t="s">
        <v>13</v>
      </c>
      <c r="J148" s="46">
        <v>499940</v>
      </c>
      <c r="K148" s="46">
        <v>499940</v>
      </c>
    </row>
    <row r="149" spans="1:11" s="37" customFormat="1" ht="45.6" x14ac:dyDescent="0.45">
      <c r="A149" s="48" t="s">
        <v>151</v>
      </c>
      <c r="B149" s="44">
        <v>832</v>
      </c>
      <c r="C149" s="45" t="s">
        <v>1</v>
      </c>
      <c r="D149" s="45" t="s">
        <v>35</v>
      </c>
      <c r="E149" s="45" t="s">
        <v>10</v>
      </c>
      <c r="F149" s="45" t="s">
        <v>2</v>
      </c>
      <c r="G149" s="45" t="s">
        <v>7</v>
      </c>
      <c r="H149" s="45" t="s">
        <v>150</v>
      </c>
      <c r="I149" s="45" t="s">
        <v>0</v>
      </c>
      <c r="J149" s="46">
        <v>100600</v>
      </c>
      <c r="K149" s="46">
        <v>100600</v>
      </c>
    </row>
    <row r="150" spans="1:11" s="37" customFormat="1" ht="27.6" x14ac:dyDescent="0.45">
      <c r="A150" s="48" t="s">
        <v>152</v>
      </c>
      <c r="B150" s="44">
        <v>832</v>
      </c>
      <c r="C150" s="45" t="s">
        <v>1</v>
      </c>
      <c r="D150" s="45" t="s">
        <v>35</v>
      </c>
      <c r="E150" s="45" t="s">
        <v>10</v>
      </c>
      <c r="F150" s="45" t="s">
        <v>2</v>
      </c>
      <c r="G150" s="45" t="s">
        <v>7</v>
      </c>
      <c r="H150" s="45" t="s">
        <v>153</v>
      </c>
      <c r="I150" s="45" t="s">
        <v>5</v>
      </c>
      <c r="J150" s="46">
        <f>J151</f>
        <v>1000</v>
      </c>
      <c r="K150" s="46">
        <f>K151</f>
        <v>1000</v>
      </c>
    </row>
    <row r="151" spans="1:11" s="37" customFormat="1" ht="27.6" x14ac:dyDescent="0.45">
      <c r="A151" s="47" t="s">
        <v>11</v>
      </c>
      <c r="B151" s="44">
        <v>832</v>
      </c>
      <c r="C151" s="45" t="s">
        <v>1</v>
      </c>
      <c r="D151" s="45" t="s">
        <v>35</v>
      </c>
      <c r="E151" s="45" t="s">
        <v>10</v>
      </c>
      <c r="F151" s="45" t="s">
        <v>2</v>
      </c>
      <c r="G151" s="45" t="s">
        <v>7</v>
      </c>
      <c r="H151" s="45" t="s">
        <v>153</v>
      </c>
      <c r="I151" s="45" t="s">
        <v>9</v>
      </c>
      <c r="J151" s="46">
        <v>1000</v>
      </c>
      <c r="K151" s="46">
        <v>1000</v>
      </c>
    </row>
    <row r="152" spans="1:11" s="37" customFormat="1" ht="94.5" customHeight="1" x14ac:dyDescent="0.45">
      <c r="A152" s="147"/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</row>
  </sheetData>
  <autoFilter ref="A8:J151"/>
  <mergeCells count="12">
    <mergeCell ref="A152:K152"/>
    <mergeCell ref="A3:L3"/>
    <mergeCell ref="K6:K8"/>
    <mergeCell ref="A1:K1"/>
    <mergeCell ref="D7:D8"/>
    <mergeCell ref="A6:A8"/>
    <mergeCell ref="B6:I6"/>
    <mergeCell ref="E7:H7"/>
    <mergeCell ref="J6:J8"/>
    <mergeCell ref="I7:I8"/>
    <mergeCell ref="B7:B8"/>
    <mergeCell ref="C7:C8"/>
  </mergeCells>
  <phoneticPr fontId="10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topLeftCell="A37" zoomScale="59" zoomScaleNormal="85" zoomScaleSheetLayoutView="59" workbookViewId="0">
      <selection activeCell="A42" sqref="A42:K42"/>
    </sheetView>
  </sheetViews>
  <sheetFormatPr defaultColWidth="9.109375" defaultRowHeight="13.2" x14ac:dyDescent="0.25"/>
  <cols>
    <col min="1" max="1" width="107.33203125" style="22" customWidth="1"/>
    <col min="2" max="2" width="11.5546875" style="1" customWidth="1"/>
    <col min="3" max="3" width="12" style="1" customWidth="1"/>
    <col min="4" max="5" width="27" style="1" customWidth="1"/>
    <col min="6" max="16384" width="9.109375" style="11"/>
  </cols>
  <sheetData>
    <row r="1" spans="1:5" ht="168" customHeight="1" x14ac:dyDescent="0.25">
      <c r="A1" s="155" t="s">
        <v>185</v>
      </c>
      <c r="B1" s="155"/>
      <c r="C1" s="155"/>
      <c r="D1" s="155"/>
      <c r="E1" s="155"/>
    </row>
    <row r="2" spans="1:5" ht="15" customHeight="1" x14ac:dyDescent="0.25">
      <c r="A2" s="81"/>
      <c r="B2" s="82"/>
      <c r="C2" s="82"/>
      <c r="D2" s="82"/>
      <c r="E2" s="82"/>
    </row>
    <row r="3" spans="1:5" ht="56.25" customHeight="1" x14ac:dyDescent="0.4">
      <c r="A3" s="156" t="s">
        <v>175</v>
      </c>
      <c r="B3" s="156"/>
      <c r="C3" s="156"/>
      <c r="D3" s="156"/>
      <c r="E3" s="156"/>
    </row>
    <row r="4" spans="1:5" ht="34.5" hidden="1" customHeight="1" x14ac:dyDescent="0.4">
      <c r="A4" s="23"/>
      <c r="B4" s="10"/>
      <c r="C4" s="10"/>
      <c r="D4" s="12"/>
      <c r="E4" s="12"/>
    </row>
    <row r="5" spans="1:5" ht="34.5" hidden="1" customHeight="1" x14ac:dyDescent="0.4">
      <c r="A5" s="23"/>
      <c r="B5" s="10"/>
      <c r="C5" s="10"/>
      <c r="D5" s="12"/>
      <c r="E5" s="12"/>
    </row>
    <row r="6" spans="1:5" ht="42.75" hidden="1" customHeight="1" x14ac:dyDescent="0.25">
      <c r="A6" s="23"/>
      <c r="B6" s="9"/>
      <c r="C6" s="9"/>
      <c r="D6" s="9"/>
      <c r="E6" s="9"/>
    </row>
    <row r="7" spans="1:5" ht="15.75" customHeight="1" x14ac:dyDescent="0.25">
      <c r="A7" s="23"/>
      <c r="B7" s="9"/>
      <c r="C7" s="9"/>
      <c r="D7" s="9"/>
      <c r="E7" s="9"/>
    </row>
    <row r="8" spans="1:5" ht="24" customHeight="1" x14ac:dyDescent="0.25">
      <c r="A8" s="24"/>
      <c r="B8" s="13"/>
      <c r="C8" s="13"/>
      <c r="D8" s="56"/>
      <c r="E8" s="56" t="s">
        <v>78</v>
      </c>
    </row>
    <row r="9" spans="1:5" ht="28.5" customHeight="1" x14ac:dyDescent="0.25">
      <c r="A9" s="157" t="s">
        <v>71</v>
      </c>
      <c r="B9" s="158" t="s">
        <v>69</v>
      </c>
      <c r="C9" s="158" t="s">
        <v>68</v>
      </c>
      <c r="D9" s="148" t="s">
        <v>133</v>
      </c>
      <c r="E9" s="148" t="s">
        <v>172</v>
      </c>
    </row>
    <row r="10" spans="1:5" ht="93.75" customHeight="1" x14ac:dyDescent="0.25">
      <c r="A10" s="157"/>
      <c r="B10" s="158"/>
      <c r="C10" s="158"/>
      <c r="D10" s="145"/>
      <c r="E10" s="145"/>
    </row>
    <row r="11" spans="1:5" ht="22.8" x14ac:dyDescent="0.25">
      <c r="A11" s="25" t="s">
        <v>61</v>
      </c>
      <c r="B11" s="18"/>
      <c r="C11" s="18"/>
      <c r="D11" s="26">
        <f>D12+D19+D21+D23+D28+D33+D35+D37+D39</f>
        <v>39954350</v>
      </c>
      <c r="E11" s="26">
        <f>E12+E19+E21+E23+E28+E33+E35+E37+E39</f>
        <v>39677050</v>
      </c>
    </row>
    <row r="12" spans="1:5" s="7" customFormat="1" ht="27.6" x14ac:dyDescent="0.45">
      <c r="A12" s="16" t="s">
        <v>41</v>
      </c>
      <c r="B12" s="6" t="s">
        <v>1</v>
      </c>
      <c r="C12" s="6" t="s">
        <v>7</v>
      </c>
      <c r="D12" s="3">
        <f>SUM(D13:D18)</f>
        <v>13670071</v>
      </c>
      <c r="E12" s="3">
        <f>SUM(E13:E18)</f>
        <v>13720071</v>
      </c>
    </row>
    <row r="13" spans="1:5" s="7" customFormat="1" ht="45.6" x14ac:dyDescent="0.45">
      <c r="A13" s="15" t="s">
        <v>60</v>
      </c>
      <c r="B13" s="5" t="s">
        <v>1</v>
      </c>
      <c r="C13" s="5" t="s">
        <v>17</v>
      </c>
      <c r="D13" s="2">
        <f>'Приложение 4'!J12</f>
        <v>1285044</v>
      </c>
      <c r="E13" s="2">
        <f>'Приложение 4'!K12</f>
        <v>1285044</v>
      </c>
    </row>
    <row r="14" spans="1:5" s="7" customFormat="1" ht="68.400000000000006" x14ac:dyDescent="0.45">
      <c r="A14" s="15" t="s">
        <v>42</v>
      </c>
      <c r="B14" s="5" t="s">
        <v>1</v>
      </c>
      <c r="C14" s="5" t="s">
        <v>35</v>
      </c>
      <c r="D14" s="2">
        <f>'Приложение 4'!J143</f>
        <v>1653540</v>
      </c>
      <c r="E14" s="2">
        <f>'Приложение 4'!K143</f>
        <v>1653540</v>
      </c>
    </row>
    <row r="15" spans="1:5" s="7" customFormat="1" ht="68.400000000000006" x14ac:dyDescent="0.45">
      <c r="A15" s="15" t="s">
        <v>58</v>
      </c>
      <c r="B15" s="5" t="s">
        <v>1</v>
      </c>
      <c r="C15" s="5" t="s">
        <v>12</v>
      </c>
      <c r="D15" s="2">
        <f>'Приложение 4'!J16</f>
        <v>9390246</v>
      </c>
      <c r="E15" s="2">
        <f>'Приложение 4'!K16</f>
        <v>9390246</v>
      </c>
    </row>
    <row r="16" spans="1:5" s="7" customFormat="1" ht="45.6" x14ac:dyDescent="0.45">
      <c r="A16" s="70" t="s">
        <v>118</v>
      </c>
      <c r="B16" s="5" t="s">
        <v>1</v>
      </c>
      <c r="C16" s="5" t="s">
        <v>29</v>
      </c>
      <c r="D16" s="2">
        <f>'Приложение 4'!J26</f>
        <v>391241</v>
      </c>
      <c r="E16" s="2">
        <f>'Приложение 4'!K26</f>
        <v>391241</v>
      </c>
    </row>
    <row r="17" spans="1:5" s="7" customFormat="1" ht="27.6" x14ac:dyDescent="0.45">
      <c r="A17" s="15" t="s">
        <v>57</v>
      </c>
      <c r="B17" s="5" t="s">
        <v>1</v>
      </c>
      <c r="C17" s="5" t="s">
        <v>4</v>
      </c>
      <c r="D17" s="2">
        <f>'Приложение 4'!J30</f>
        <v>400000</v>
      </c>
      <c r="E17" s="2">
        <f>'Приложение 4'!K30</f>
        <v>450000</v>
      </c>
    </row>
    <row r="18" spans="1:5" s="7" customFormat="1" ht="27.6" x14ac:dyDescent="0.45">
      <c r="A18" s="43" t="s">
        <v>40</v>
      </c>
      <c r="B18" s="5" t="s">
        <v>1</v>
      </c>
      <c r="C18" s="5" t="s">
        <v>38</v>
      </c>
      <c r="D18" s="2">
        <f>'Приложение 4'!J34</f>
        <v>550000</v>
      </c>
      <c r="E18" s="2">
        <f>'Приложение 4'!K34</f>
        <v>550000</v>
      </c>
    </row>
    <row r="19" spans="1:5" s="7" customFormat="1" ht="27.6" x14ac:dyDescent="0.45">
      <c r="A19" s="20" t="s">
        <v>52</v>
      </c>
      <c r="B19" s="6" t="s">
        <v>17</v>
      </c>
      <c r="C19" s="6" t="s">
        <v>7</v>
      </c>
      <c r="D19" s="3">
        <f>D20</f>
        <v>943400</v>
      </c>
      <c r="E19" s="3">
        <f>E20</f>
        <v>990700</v>
      </c>
    </row>
    <row r="20" spans="1:5" s="7" customFormat="1" ht="27.6" x14ac:dyDescent="0.45">
      <c r="A20" s="14" t="s">
        <v>51</v>
      </c>
      <c r="B20" s="5" t="s">
        <v>17</v>
      </c>
      <c r="C20" s="5" t="s">
        <v>35</v>
      </c>
      <c r="D20" s="2">
        <f>'Приложение 4'!J42</f>
        <v>943400</v>
      </c>
      <c r="E20" s="2">
        <f>'Приложение 4'!K42</f>
        <v>990700</v>
      </c>
    </row>
    <row r="21" spans="1:5" s="7" customFormat="1" ht="27.6" x14ac:dyDescent="0.45">
      <c r="A21" s="16" t="s">
        <v>55</v>
      </c>
      <c r="B21" s="6" t="s">
        <v>35</v>
      </c>
      <c r="C21" s="6" t="s">
        <v>7</v>
      </c>
      <c r="D21" s="3">
        <f>D22</f>
        <v>585500</v>
      </c>
      <c r="E21" s="3">
        <f>E22</f>
        <v>635500</v>
      </c>
    </row>
    <row r="22" spans="1:5" s="7" customFormat="1" ht="45.6" x14ac:dyDescent="0.45">
      <c r="A22" s="15" t="s">
        <v>54</v>
      </c>
      <c r="B22" s="5" t="s">
        <v>35</v>
      </c>
      <c r="C22" s="5" t="s">
        <v>21</v>
      </c>
      <c r="D22" s="2">
        <f>'Приложение 4'!J48</f>
        <v>585500</v>
      </c>
      <c r="E22" s="2">
        <f>'Приложение 4'!K48</f>
        <v>635500</v>
      </c>
    </row>
    <row r="23" spans="1:5" s="7" customFormat="1" ht="27.6" x14ac:dyDescent="0.45">
      <c r="A23" s="16" t="s">
        <v>27</v>
      </c>
      <c r="B23" s="6" t="s">
        <v>12</v>
      </c>
      <c r="C23" s="6" t="s">
        <v>7</v>
      </c>
      <c r="D23" s="3">
        <f>+D25+D26+D27+D24</f>
        <v>8690000</v>
      </c>
      <c r="E23" s="3">
        <f>+E25+E26+E27+E24</f>
        <v>9376900</v>
      </c>
    </row>
    <row r="24" spans="1:5" s="7" customFormat="1" ht="27.6" x14ac:dyDescent="0.45">
      <c r="A24" s="15" t="s">
        <v>82</v>
      </c>
      <c r="B24" s="5" t="s">
        <v>12</v>
      </c>
      <c r="C24" s="5" t="s">
        <v>29</v>
      </c>
      <c r="D24" s="2">
        <f>'Приложение 4'!J55</f>
        <v>117000</v>
      </c>
      <c r="E24" s="2">
        <f>'Приложение 4'!K55</f>
        <v>200000</v>
      </c>
    </row>
    <row r="25" spans="1:5" s="7" customFormat="1" ht="27.6" x14ac:dyDescent="0.45">
      <c r="A25" s="15" t="s">
        <v>26</v>
      </c>
      <c r="B25" s="5" t="s">
        <v>12</v>
      </c>
      <c r="C25" s="5" t="s">
        <v>25</v>
      </c>
      <c r="D25" s="2">
        <f>'Приложение 4'!J59</f>
        <v>1450000</v>
      </c>
      <c r="E25" s="2">
        <f>'Приложение 4'!K59</f>
        <v>1550000</v>
      </c>
    </row>
    <row r="26" spans="1:5" s="7" customFormat="1" ht="27.6" x14ac:dyDescent="0.45">
      <c r="A26" s="15" t="s">
        <v>24</v>
      </c>
      <c r="B26" s="8" t="s">
        <v>12</v>
      </c>
      <c r="C26" s="8" t="s">
        <v>21</v>
      </c>
      <c r="D26" s="4">
        <f>'Приложение 4'!J65</f>
        <v>6963000</v>
      </c>
      <c r="E26" s="4">
        <f>'Приложение 4'!K65</f>
        <v>7466900</v>
      </c>
    </row>
    <row r="27" spans="1:5" s="7" customFormat="1" ht="27.6" x14ac:dyDescent="0.45">
      <c r="A27" s="14" t="s">
        <v>53</v>
      </c>
      <c r="B27" s="5" t="s">
        <v>12</v>
      </c>
      <c r="C27" s="5" t="s">
        <v>48</v>
      </c>
      <c r="D27" s="2">
        <f>'Приложение 4'!J73</f>
        <v>160000</v>
      </c>
      <c r="E27" s="2">
        <f>'Приложение 4'!K73</f>
        <v>160000</v>
      </c>
    </row>
    <row r="28" spans="1:5" s="7" customFormat="1" ht="27.6" x14ac:dyDescent="0.45">
      <c r="A28" s="16" t="s">
        <v>19</v>
      </c>
      <c r="B28" s="6" t="s">
        <v>3</v>
      </c>
      <c r="C28" s="6" t="s">
        <v>7</v>
      </c>
      <c r="D28" s="3">
        <f>D30+D31+D29+D32</f>
        <v>10872379</v>
      </c>
      <c r="E28" s="3">
        <f>E30+E31+E29+E32</f>
        <v>9890879</v>
      </c>
    </row>
    <row r="29" spans="1:5" s="7" customFormat="1" ht="27.6" x14ac:dyDescent="0.45">
      <c r="A29" s="15" t="s">
        <v>90</v>
      </c>
      <c r="B29" s="5" t="s">
        <v>3</v>
      </c>
      <c r="C29" s="5" t="s">
        <v>1</v>
      </c>
      <c r="D29" s="2">
        <f>'Приложение 4'!J83</f>
        <v>425000</v>
      </c>
      <c r="E29" s="2">
        <f>'Приложение 4'!K83</f>
        <v>425000</v>
      </c>
    </row>
    <row r="30" spans="1:5" s="7" customFormat="1" ht="27.6" x14ac:dyDescent="0.45">
      <c r="A30" s="14" t="s">
        <v>18</v>
      </c>
      <c r="B30" s="8" t="s">
        <v>3</v>
      </c>
      <c r="C30" s="8" t="s">
        <v>17</v>
      </c>
      <c r="D30" s="4">
        <f>'Приложение 4'!J89</f>
        <v>312000</v>
      </c>
      <c r="E30" s="4">
        <f>'Приложение 4'!K89</f>
        <v>412000</v>
      </c>
    </row>
    <row r="31" spans="1:5" s="7" customFormat="1" ht="27.6" x14ac:dyDescent="0.45">
      <c r="A31" s="115" t="s">
        <v>98</v>
      </c>
      <c r="B31" s="5" t="s">
        <v>3</v>
      </c>
      <c r="C31" s="5" t="s">
        <v>35</v>
      </c>
      <c r="D31" s="2">
        <f>'Приложение 4'!J93</f>
        <v>6753200</v>
      </c>
      <c r="E31" s="2">
        <f>'Приложение 4'!K93</f>
        <v>6063000</v>
      </c>
    </row>
    <row r="32" spans="1:5" s="7" customFormat="1" ht="27.6" x14ac:dyDescent="0.45">
      <c r="A32" s="14" t="s">
        <v>16</v>
      </c>
      <c r="B32" s="5" t="s">
        <v>3</v>
      </c>
      <c r="C32" s="5" t="s">
        <v>3</v>
      </c>
      <c r="D32" s="2">
        <f>'Приложение 4'!J107</f>
        <v>3382179</v>
      </c>
      <c r="E32" s="2">
        <f>'Приложение 4'!K107</f>
        <v>2990879</v>
      </c>
    </row>
    <row r="33" spans="1:11" s="7" customFormat="1" ht="27.6" x14ac:dyDescent="0.45">
      <c r="A33" s="16" t="s">
        <v>43</v>
      </c>
      <c r="B33" s="6" t="s">
        <v>34</v>
      </c>
      <c r="C33" s="6" t="s">
        <v>7</v>
      </c>
      <c r="D33" s="3">
        <f>D34</f>
        <v>50000</v>
      </c>
      <c r="E33" s="3">
        <f>E34</f>
        <v>50000</v>
      </c>
    </row>
    <row r="34" spans="1:11" s="7" customFormat="1" ht="27.6" x14ac:dyDescent="0.45">
      <c r="A34" s="21" t="s">
        <v>44</v>
      </c>
      <c r="B34" s="5" t="s">
        <v>34</v>
      </c>
      <c r="C34" s="5" t="s">
        <v>34</v>
      </c>
      <c r="D34" s="2">
        <f>'Приложение 4'!J113</f>
        <v>50000</v>
      </c>
      <c r="E34" s="2">
        <f>'Приложение 4'!K113</f>
        <v>50000</v>
      </c>
    </row>
    <row r="35" spans="1:11" s="7" customFormat="1" ht="27.6" x14ac:dyDescent="0.45">
      <c r="A35" s="16" t="s">
        <v>72</v>
      </c>
      <c r="B35" s="17" t="s">
        <v>25</v>
      </c>
      <c r="C35" s="17" t="s">
        <v>7</v>
      </c>
      <c r="D35" s="19">
        <f>D36</f>
        <v>1888200</v>
      </c>
      <c r="E35" s="19">
        <f>E36</f>
        <v>1888200</v>
      </c>
    </row>
    <row r="36" spans="1:11" s="7" customFormat="1" ht="27.6" x14ac:dyDescent="0.45">
      <c r="A36" s="15" t="s">
        <v>45</v>
      </c>
      <c r="B36" s="5" t="s">
        <v>25</v>
      </c>
      <c r="C36" s="5" t="s">
        <v>1</v>
      </c>
      <c r="D36" s="2">
        <f>'Приложение 4'!J119</f>
        <v>1888200</v>
      </c>
      <c r="E36" s="2">
        <f>'Приложение 4'!K119</f>
        <v>1888200</v>
      </c>
    </row>
    <row r="37" spans="1:11" s="7" customFormat="1" ht="27.6" x14ac:dyDescent="0.45">
      <c r="A37" s="16" t="s">
        <v>37</v>
      </c>
      <c r="B37" s="6">
        <v>10</v>
      </c>
      <c r="C37" s="6" t="s">
        <v>7</v>
      </c>
      <c r="D37" s="3">
        <f>D38</f>
        <v>754800</v>
      </c>
      <c r="E37" s="3">
        <f>E38</f>
        <v>624800</v>
      </c>
    </row>
    <row r="38" spans="1:11" s="7" customFormat="1" ht="27.6" x14ac:dyDescent="0.45">
      <c r="A38" s="15" t="s">
        <v>36</v>
      </c>
      <c r="B38" s="8" t="s">
        <v>30</v>
      </c>
      <c r="C38" s="8" t="s">
        <v>35</v>
      </c>
      <c r="D38" s="2">
        <f>'Приложение 4'!J125</f>
        <v>754800</v>
      </c>
      <c r="E38" s="2">
        <f>'Приложение 4'!K125</f>
        <v>624800</v>
      </c>
    </row>
    <row r="39" spans="1:11" s="7" customFormat="1" ht="27.6" x14ac:dyDescent="0.45">
      <c r="A39" s="16" t="s">
        <v>8</v>
      </c>
      <c r="B39" s="6" t="s">
        <v>4</v>
      </c>
      <c r="C39" s="6" t="s">
        <v>7</v>
      </c>
      <c r="D39" s="3">
        <f>D40</f>
        <v>2500000</v>
      </c>
      <c r="E39" s="3">
        <f>E40</f>
        <v>2500000</v>
      </c>
    </row>
    <row r="40" spans="1:11" s="7" customFormat="1" ht="27.6" x14ac:dyDescent="0.45">
      <c r="A40" s="15" t="s">
        <v>28</v>
      </c>
      <c r="B40" s="5" t="s">
        <v>4</v>
      </c>
      <c r="C40" s="5" t="s">
        <v>17</v>
      </c>
      <c r="D40" s="2">
        <f>'Приложение 4'!J137</f>
        <v>2500000</v>
      </c>
      <c r="E40" s="2">
        <f>'Приложение 4'!K137</f>
        <v>2500000</v>
      </c>
    </row>
    <row r="41" spans="1:11" s="7" customFormat="1" ht="27.6" x14ac:dyDescent="0.45">
      <c r="A41" s="83"/>
      <c r="B41" s="84"/>
      <c r="C41" s="84"/>
      <c r="D41" s="85"/>
      <c r="E41" s="85"/>
      <c r="F41" s="116"/>
      <c r="G41" s="116"/>
      <c r="H41" s="116"/>
      <c r="I41" s="116"/>
      <c r="J41" s="116"/>
      <c r="K41" s="116"/>
    </row>
    <row r="42" spans="1:11" ht="22.8" x14ac:dyDescent="0.25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</row>
  </sheetData>
  <autoFilter ref="A10:D40"/>
  <mergeCells count="8">
    <mergeCell ref="A42:K42"/>
    <mergeCell ref="E9:E10"/>
    <mergeCell ref="A1:E1"/>
    <mergeCell ref="A3:E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2020-12-30T05:58:28Z</cp:lastPrinted>
  <dcterms:created xsi:type="dcterms:W3CDTF">2015-12-01T10:00:32Z</dcterms:created>
  <dcterms:modified xsi:type="dcterms:W3CDTF">2020-12-30T05:58:31Z</dcterms:modified>
</cp:coreProperties>
</file>